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TSUNAS\Share\＠営業企画課\部数表（社内用、HP用）\"/>
    </mc:Choice>
  </mc:AlternateContent>
  <xr:revisionPtr revIDLastSave="0" documentId="13_ncr:1_{86775D15-4565-44BE-A383-B81653DFAD48}" xr6:coauthVersionLast="47" xr6:coauthVersionMax="47" xr10:uidLastSave="{00000000-0000-0000-0000-000000000000}"/>
  <bookViews>
    <workbookView xWindow="-120" yWindow="-120" windowWidth="29040" windowHeight="15720" tabRatio="808" activeTab="4" xr2:uid="{00000000-000D-0000-FFFF-FFFF00000000}"/>
  </bookViews>
  <sheets>
    <sheet name="注意事項" sheetId="15" r:id="rId1"/>
    <sheet name="取扱事項" sheetId="14" state="hidden" r:id="rId2"/>
    <sheet name="予定表" sheetId="31" r:id="rId3"/>
    <sheet name="料金表" sheetId="32" r:id="rId4"/>
    <sheet name="表紙" sheetId="24" r:id="rId5"/>
    <sheet name="桑名市・いなべ市・員弁郡" sheetId="2" r:id="rId6"/>
    <sheet name="四日市市・三重郡" sheetId="19" r:id="rId7"/>
    <sheet name="鈴鹿市・亀山市" sheetId="18" r:id="rId8"/>
    <sheet name="津市" sheetId="6" r:id="rId9"/>
    <sheet name="松阪市･多気郡" sheetId="7" r:id="rId10"/>
    <sheet name="伊勢市・志摩市" sheetId="8" r:id="rId11"/>
    <sheet name="度会郡･鳥羽市" sheetId="9" r:id="rId12"/>
    <sheet name="伊賀市・名張市" sheetId="12" r:id="rId13"/>
    <sheet name="紀州" sheetId="23" r:id="rId14"/>
    <sheet name="新宮市" sheetId="25" r:id="rId15"/>
  </sheets>
  <definedNames>
    <definedName name="_xlnm.Print_Area" localSheetId="10">伊勢市・志摩市!$A$1:$P$56</definedName>
    <definedName name="_xlnm.Print_Area" localSheetId="5">桑名市・いなべ市・員弁郡!$A$1:$P$61</definedName>
    <definedName name="_xlnm.Print_Area" localSheetId="6">四日市市・三重郡!$A$1:$P$53</definedName>
    <definedName name="ああ" localSheetId="4">#REF!</definedName>
    <definedName name="ああ">#REF!</definedName>
    <definedName name="祝日" localSheetId="4">#REF!</definedName>
    <definedName name="祝日">#REF!</definedName>
    <definedName name="日付" localSheetId="4">#REF!</definedName>
    <definedName name="日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7" l="1"/>
  <c r="C32" i="24"/>
  <c r="C31" i="24"/>
  <c r="C30" i="24"/>
  <c r="C29" i="24"/>
  <c r="C28" i="24"/>
  <c r="C27" i="24"/>
  <c r="C26" i="24"/>
  <c r="C25" i="24"/>
  <c r="C24" i="24"/>
  <c r="C23" i="24"/>
  <c r="C22" i="24"/>
  <c r="C21" i="24"/>
  <c r="C20" i="24"/>
  <c r="C19" i="24"/>
  <c r="C18" i="24"/>
  <c r="C17" i="24"/>
  <c r="C16" i="24"/>
  <c r="C15" i="24"/>
  <c r="C14" i="24"/>
  <c r="C13" i="24"/>
  <c r="C12" i="24"/>
  <c r="C11" i="24"/>
  <c r="C45" i="19"/>
  <c r="C31" i="19"/>
  <c r="C53" i="2"/>
  <c r="C45" i="2"/>
  <c r="C31" i="2"/>
  <c r="C21" i="2"/>
  <c r="I11" i="24"/>
  <c r="L38" i="2"/>
  <c r="L28" i="2"/>
  <c r="L19" i="2"/>
  <c r="L17" i="2"/>
  <c r="L10" i="2"/>
  <c r="L45" i="19"/>
  <c r="K45" i="19"/>
  <c r="J45" i="19"/>
  <c r="L42" i="19"/>
  <c r="L43" i="19"/>
  <c r="L40" i="19"/>
  <c r="L38" i="19"/>
  <c r="L29" i="19"/>
  <c r="L28" i="19"/>
  <c r="L13" i="19"/>
  <c r="L11" i="19"/>
  <c r="L10" i="19"/>
  <c r="L47" i="18"/>
  <c r="K47" i="18"/>
  <c r="J47" i="18"/>
  <c r="L41" i="18"/>
  <c r="L40" i="18"/>
  <c r="L39" i="18"/>
  <c r="L38" i="18"/>
  <c r="L37" i="18"/>
  <c r="L36" i="18"/>
  <c r="K29" i="18"/>
  <c r="J29" i="18"/>
  <c r="L21" i="18"/>
  <c r="L20" i="18"/>
  <c r="L29" i="18" s="1"/>
  <c r="L19" i="18"/>
  <c r="L18" i="18"/>
  <c r="L17" i="18"/>
  <c r="L16" i="18"/>
  <c r="L15" i="18"/>
  <c r="L14" i="18"/>
  <c r="L13" i="18"/>
  <c r="L12" i="18"/>
  <c r="L11" i="18"/>
  <c r="L10" i="18"/>
  <c r="L46" i="6"/>
  <c r="L38" i="6"/>
  <c r="L22" i="6"/>
  <c r="L35" i="7"/>
  <c r="L47" i="7" s="1"/>
  <c r="K28" i="7"/>
  <c r="J28" i="7"/>
  <c r="L28" i="7"/>
  <c r="L23" i="7"/>
  <c r="L22" i="7"/>
  <c r="L21" i="7"/>
  <c r="L20" i="7"/>
  <c r="L19" i="7"/>
  <c r="L18" i="7"/>
  <c r="L17" i="7"/>
  <c r="L16" i="7"/>
  <c r="L15" i="7"/>
  <c r="L13" i="7"/>
  <c r="L11" i="7"/>
  <c r="L10" i="7"/>
  <c r="L18" i="2"/>
  <c r="L16" i="2"/>
  <c r="L15" i="2"/>
  <c r="L14" i="2"/>
  <c r="L13" i="2"/>
  <c r="L12" i="2"/>
  <c r="L11" i="2"/>
  <c r="L42" i="7"/>
  <c r="L41" i="7"/>
  <c r="L43" i="7"/>
  <c r="L14" i="7" l="1"/>
  <c r="L12" i="7"/>
  <c r="L48" i="8"/>
  <c r="K48" i="8"/>
  <c r="J48" i="8"/>
  <c r="L42" i="8"/>
  <c r="L41" i="8"/>
  <c r="L40" i="8"/>
  <c r="L39" i="8"/>
  <c r="L24" i="8"/>
  <c r="L23" i="8"/>
  <c r="L21" i="8"/>
  <c r="L19" i="8"/>
  <c r="L17" i="8"/>
  <c r="L16" i="8"/>
  <c r="L15" i="8"/>
  <c r="L14" i="8"/>
  <c r="L13" i="8"/>
  <c r="L12" i="8"/>
  <c r="L11" i="8"/>
  <c r="L10" i="8"/>
  <c r="J31" i="8"/>
  <c r="K31" i="8"/>
  <c r="I32" i="9"/>
  <c r="F32" i="9"/>
  <c r="F47" i="9"/>
  <c r="I47" i="9"/>
  <c r="J47" i="9"/>
  <c r="L47" i="9"/>
  <c r="L40" i="9"/>
  <c r="L39" i="9"/>
  <c r="L23" i="9"/>
  <c r="L21" i="9"/>
  <c r="L20" i="9"/>
  <c r="L19" i="9"/>
  <c r="L18" i="9"/>
  <c r="L17" i="9"/>
  <c r="L16" i="9"/>
  <c r="L15" i="9"/>
  <c r="L14" i="9"/>
  <c r="L13" i="9"/>
  <c r="L12" i="9"/>
  <c r="L11" i="9"/>
  <c r="L10" i="9"/>
  <c r="L42" i="12"/>
  <c r="L40" i="12"/>
  <c r="L46" i="12"/>
  <c r="L43" i="12"/>
  <c r="L41" i="12"/>
  <c r="K46" i="12"/>
  <c r="J46" i="12"/>
  <c r="L38" i="12"/>
  <c r="L37" i="12"/>
  <c r="L36" i="12"/>
  <c r="L28" i="12"/>
  <c r="K28" i="12"/>
  <c r="J28" i="12"/>
  <c r="F28" i="12"/>
  <c r="L19" i="12"/>
  <c r="L18" i="12"/>
  <c r="L17" i="12"/>
  <c r="L16" i="12"/>
  <c r="L15" i="12"/>
  <c r="L14" i="12"/>
  <c r="L13" i="12"/>
  <c r="L12" i="12"/>
  <c r="L11" i="12"/>
  <c r="L10" i="12"/>
  <c r="F51" i="23"/>
  <c r="I51" i="23"/>
  <c r="K51" i="23"/>
  <c r="J51" i="23"/>
  <c r="L48" i="23"/>
  <c r="L47" i="23"/>
  <c r="I40" i="23"/>
  <c r="F40" i="23"/>
  <c r="J40" i="23"/>
  <c r="L39" i="23"/>
  <c r="L37" i="23"/>
  <c r="L36" i="23"/>
  <c r="F29" i="23"/>
  <c r="I29" i="23"/>
  <c r="J29" i="23"/>
  <c r="L29" i="23"/>
  <c r="L28" i="23"/>
  <c r="L27" i="23"/>
  <c r="L26" i="23"/>
  <c r="L25" i="23"/>
  <c r="L24" i="23"/>
  <c r="H17" i="23"/>
  <c r="F17" i="23"/>
  <c r="I17" i="23"/>
  <c r="L17" i="23"/>
  <c r="K17" i="23"/>
  <c r="J17" i="23"/>
  <c r="L15" i="23"/>
  <c r="L14" i="23"/>
  <c r="L13" i="23"/>
  <c r="L12" i="23"/>
  <c r="L11" i="23"/>
  <c r="L10" i="23"/>
  <c r="I14" i="25"/>
  <c r="F14" i="25"/>
  <c r="K14" i="25"/>
  <c r="J14" i="25"/>
  <c r="L10" i="25"/>
  <c r="L14" i="25" s="1"/>
  <c r="I46" i="6"/>
  <c r="H46" i="6"/>
  <c r="F46" i="6"/>
  <c r="L27" i="6"/>
  <c r="L31" i="6"/>
  <c r="L33" i="6"/>
  <c r="L34" i="6"/>
  <c r="L35" i="6"/>
  <c r="L36" i="6"/>
  <c r="L37" i="6"/>
  <c r="L15" i="6"/>
  <c r="L14" i="6"/>
  <c r="L13" i="6"/>
  <c r="L12" i="6"/>
  <c r="L11" i="6"/>
  <c r="L10" i="6"/>
  <c r="N6" i="18"/>
  <c r="N7" i="18" s="1"/>
  <c r="N5" i="18"/>
  <c r="H40" i="18"/>
  <c r="H47" i="18"/>
  <c r="H43" i="19"/>
  <c r="H38" i="19"/>
  <c r="I45" i="19"/>
  <c r="H45" i="19"/>
  <c r="L41" i="19"/>
  <c r="L39" i="19"/>
  <c r="L31" i="19"/>
  <c r="L12" i="19"/>
  <c r="L52" i="2"/>
  <c r="L40" i="23" l="1"/>
  <c r="L43" i="2"/>
  <c r="L39" i="2"/>
  <c r="H28" i="2"/>
  <c r="H10" i="2"/>
  <c r="L32" i="9"/>
  <c r="E23" i="24"/>
  <c r="J47" i="7"/>
  <c r="K47" i="7"/>
  <c r="L24" i="6"/>
  <c r="J46" i="6"/>
  <c r="K46" i="6"/>
  <c r="E16" i="24"/>
  <c r="J31" i="19"/>
  <c r="K31" i="19"/>
  <c r="G15" i="24"/>
  <c r="J53" i="2"/>
  <c r="K53" i="2"/>
  <c r="G14" i="24" s="1"/>
  <c r="L45" i="2"/>
  <c r="L31" i="2"/>
  <c r="L21" i="2"/>
  <c r="E32" i="24"/>
  <c r="N3" i="25"/>
  <c r="C47" i="18"/>
  <c r="G18" i="24"/>
  <c r="E18" i="24"/>
  <c r="H36" i="18"/>
  <c r="H40" i="2"/>
  <c r="H12" i="2"/>
  <c r="I14" i="7"/>
  <c r="I15" i="7"/>
  <c r="F46" i="12"/>
  <c r="N31" i="12"/>
  <c r="N33" i="12" s="1"/>
  <c r="H23" i="6"/>
  <c r="I10" i="12"/>
  <c r="I34" i="6"/>
  <c r="I25" i="6"/>
  <c r="I24" i="6"/>
  <c r="I11" i="7"/>
  <c r="I12" i="7"/>
  <c r="I13" i="7"/>
  <c r="I16" i="7"/>
  <c r="I17" i="7"/>
  <c r="I18" i="7"/>
  <c r="I19" i="7"/>
  <c r="I20" i="7"/>
  <c r="I21" i="7"/>
  <c r="I22" i="7"/>
  <c r="I23" i="7"/>
  <c r="I10" i="7"/>
  <c r="F47" i="18"/>
  <c r="D18" i="24" s="1"/>
  <c r="H44" i="18"/>
  <c r="H28" i="19"/>
  <c r="H11" i="2"/>
  <c r="C3" i="2"/>
  <c r="D32" i="24"/>
  <c r="H32" i="24" s="1"/>
  <c r="D31" i="24"/>
  <c r="H31" i="24" s="1"/>
  <c r="D24" i="24"/>
  <c r="H24" i="24" s="1"/>
  <c r="D14" i="24"/>
  <c r="E12" i="24"/>
  <c r="E13" i="24"/>
  <c r="E14" i="24"/>
  <c r="E15" i="24"/>
  <c r="E20" i="24"/>
  <c r="E28" i="24"/>
  <c r="E31" i="24"/>
  <c r="C2" i="25"/>
  <c r="I32" i="24"/>
  <c r="H14" i="25"/>
  <c r="N5" i="25"/>
  <c r="N7" i="25" s="1"/>
  <c r="L13" i="25"/>
  <c r="I13" i="25"/>
  <c r="L11" i="25"/>
  <c r="I11" i="25"/>
  <c r="I10" i="25"/>
  <c r="H3" i="25"/>
  <c r="C3" i="25"/>
  <c r="N2" i="25"/>
  <c r="H2" i="25"/>
  <c r="H2" i="19"/>
  <c r="C47" i="7"/>
  <c r="N2" i="19"/>
  <c r="N2" i="18"/>
  <c r="N2" i="6"/>
  <c r="N2" i="7"/>
  <c r="N2" i="8"/>
  <c r="N2" i="9"/>
  <c r="N2" i="12"/>
  <c r="N2" i="23"/>
  <c r="N2" i="2"/>
  <c r="H3" i="19"/>
  <c r="H3" i="18"/>
  <c r="H3" i="6"/>
  <c r="H3" i="7"/>
  <c r="H3" i="8"/>
  <c r="H3" i="9"/>
  <c r="H3" i="12"/>
  <c r="H3" i="23"/>
  <c r="H3" i="2"/>
  <c r="H2" i="18"/>
  <c r="H2" i="6"/>
  <c r="H2" i="7"/>
  <c r="H2" i="8"/>
  <c r="H2" i="9"/>
  <c r="H2" i="12"/>
  <c r="H2" i="23"/>
  <c r="H2" i="2"/>
  <c r="C3" i="19"/>
  <c r="C3" i="18"/>
  <c r="C3" i="6"/>
  <c r="C3" i="7"/>
  <c r="C3" i="8"/>
  <c r="C3" i="9"/>
  <c r="C3" i="12"/>
  <c r="C3" i="23"/>
  <c r="C2" i="2"/>
  <c r="C2" i="19"/>
  <c r="C2" i="18"/>
  <c r="C2" i="6"/>
  <c r="C2" i="7"/>
  <c r="C2" i="8"/>
  <c r="C2" i="9"/>
  <c r="C2" i="12"/>
  <c r="C2" i="23"/>
  <c r="C29" i="18"/>
  <c r="H21" i="18"/>
  <c r="H20" i="18"/>
  <c r="H18" i="18"/>
  <c r="H17" i="18"/>
  <c r="C32" i="9"/>
  <c r="L24" i="9"/>
  <c r="L22" i="9"/>
  <c r="I20" i="9"/>
  <c r="I21" i="9"/>
  <c r="I23" i="9"/>
  <c r="I41" i="18"/>
  <c r="L42" i="18"/>
  <c r="I42" i="18"/>
  <c r="H51" i="23"/>
  <c r="N42" i="23"/>
  <c r="N44" i="23"/>
  <c r="C51" i="23"/>
  <c r="L50" i="23"/>
  <c r="I50" i="23"/>
  <c r="L49" i="23"/>
  <c r="L51" i="23" s="1"/>
  <c r="I49" i="23"/>
  <c r="I48" i="23"/>
  <c r="I47" i="23"/>
  <c r="K40" i="23"/>
  <c r="E30" i="24"/>
  <c r="H40" i="23"/>
  <c r="N31" i="23"/>
  <c r="N33" i="23" s="1"/>
  <c r="I39" i="23"/>
  <c r="I37" i="23"/>
  <c r="I36" i="23"/>
  <c r="K29" i="23"/>
  <c r="H29" i="23"/>
  <c r="D29" i="24"/>
  <c r="H29" i="24" s="1"/>
  <c r="C29" i="23"/>
  <c r="I27" i="23"/>
  <c r="I26" i="23"/>
  <c r="I25" i="23"/>
  <c r="I24" i="23"/>
  <c r="D28" i="24"/>
  <c r="C17" i="23"/>
  <c r="I15" i="23"/>
  <c r="I14" i="23"/>
  <c r="I13" i="23"/>
  <c r="I12" i="23"/>
  <c r="I11" i="23"/>
  <c r="I10" i="23"/>
  <c r="H21" i="6"/>
  <c r="I38" i="12"/>
  <c r="I37" i="12"/>
  <c r="C48" i="8"/>
  <c r="F31" i="19"/>
  <c r="N5" i="19" s="1"/>
  <c r="H17" i="19"/>
  <c r="H18" i="19"/>
  <c r="H19" i="19"/>
  <c r="H20" i="19"/>
  <c r="H21" i="19"/>
  <c r="H22" i="19"/>
  <c r="H23" i="19"/>
  <c r="H24" i="19"/>
  <c r="H25" i="19"/>
  <c r="H26" i="19"/>
  <c r="H27" i="19"/>
  <c r="G16" i="24"/>
  <c r="F45" i="19"/>
  <c r="D16" i="24" s="1"/>
  <c r="L44" i="19"/>
  <c r="H42" i="19"/>
  <c r="H41" i="19"/>
  <c r="H40" i="19"/>
  <c r="H39" i="19"/>
  <c r="I31" i="19"/>
  <c r="L30" i="19"/>
  <c r="H30" i="19"/>
  <c r="L27" i="19"/>
  <c r="L26" i="19"/>
  <c r="L25" i="19"/>
  <c r="L24" i="19"/>
  <c r="L23" i="19"/>
  <c r="L22" i="19"/>
  <c r="L21" i="19"/>
  <c r="L20" i="19"/>
  <c r="L19" i="19"/>
  <c r="L18" i="19"/>
  <c r="L17" i="19"/>
  <c r="L16" i="19"/>
  <c r="H16" i="19"/>
  <c r="L15" i="19"/>
  <c r="H15" i="19"/>
  <c r="L14" i="19"/>
  <c r="H14" i="19"/>
  <c r="H13" i="19"/>
  <c r="H12" i="19"/>
  <c r="H11" i="19"/>
  <c r="H10" i="19"/>
  <c r="I43" i="8"/>
  <c r="I42" i="8"/>
  <c r="I41" i="8"/>
  <c r="I40" i="8"/>
  <c r="H16" i="18"/>
  <c r="H22" i="7"/>
  <c r="F47" i="7"/>
  <c r="D21" i="24" s="1"/>
  <c r="N30" i="7"/>
  <c r="I43" i="7"/>
  <c r="I42" i="7"/>
  <c r="I41" i="7"/>
  <c r="H39" i="18"/>
  <c r="H38" i="18"/>
  <c r="H37" i="18"/>
  <c r="H46" i="18"/>
  <c r="H45" i="18"/>
  <c r="L43" i="18"/>
  <c r="I43" i="18"/>
  <c r="G17" i="24"/>
  <c r="E17" i="24"/>
  <c r="I29" i="18"/>
  <c r="F29" i="18"/>
  <c r="D17" i="24" s="1"/>
  <c r="H28" i="18"/>
  <c r="H27" i="18"/>
  <c r="H26" i="18"/>
  <c r="L25" i="18"/>
  <c r="L23" i="18"/>
  <c r="L22" i="18"/>
  <c r="H15" i="18"/>
  <c r="H13" i="18"/>
  <c r="H12" i="18"/>
  <c r="H11" i="18"/>
  <c r="H10" i="18"/>
  <c r="H47" i="7"/>
  <c r="I39" i="8"/>
  <c r="I48" i="8" s="1"/>
  <c r="I24" i="8"/>
  <c r="I23" i="8"/>
  <c r="I21" i="8"/>
  <c r="I19" i="8"/>
  <c r="I12" i="8"/>
  <c r="I13" i="8"/>
  <c r="I14" i="8"/>
  <c r="I15" i="8"/>
  <c r="I16" i="8"/>
  <c r="I17" i="8"/>
  <c r="I11" i="8"/>
  <c r="I10" i="8"/>
  <c r="C46" i="6"/>
  <c r="L40" i="6"/>
  <c r="H16" i="2"/>
  <c r="H31" i="2"/>
  <c r="O24" i="2" s="1"/>
  <c r="C28" i="7"/>
  <c r="H21" i="7"/>
  <c r="H14" i="6"/>
  <c r="L24" i="7"/>
  <c r="I24" i="7"/>
  <c r="L45" i="12"/>
  <c r="L44" i="12"/>
  <c r="L39" i="12"/>
  <c r="E27" i="24"/>
  <c r="H46" i="12"/>
  <c r="C46" i="12"/>
  <c r="L27" i="12"/>
  <c r="L26" i="12"/>
  <c r="L20" i="12"/>
  <c r="H28" i="12"/>
  <c r="D26" i="24"/>
  <c r="H26" i="24" s="1"/>
  <c r="C28" i="12"/>
  <c r="L45" i="9"/>
  <c r="L46" i="9"/>
  <c r="K47" i="9"/>
  <c r="H47" i="9"/>
  <c r="L30" i="9"/>
  <c r="L31" i="9"/>
  <c r="L27" i="9"/>
  <c r="L26" i="9"/>
  <c r="L25" i="9"/>
  <c r="K32" i="9"/>
  <c r="J32" i="9"/>
  <c r="H32" i="9"/>
  <c r="L46" i="8"/>
  <c r="L47" i="8"/>
  <c r="E21" i="24"/>
  <c r="L30" i="8"/>
  <c r="F31" i="8"/>
  <c r="D22" i="24" s="1"/>
  <c r="H22" i="24" s="1"/>
  <c r="H30" i="8"/>
  <c r="H31" i="8" s="1"/>
  <c r="C31" i="8"/>
  <c r="L45" i="7"/>
  <c r="L46" i="7"/>
  <c r="H45" i="7"/>
  <c r="H46" i="7"/>
  <c r="H40" i="7"/>
  <c r="H37" i="7"/>
  <c r="F28" i="7"/>
  <c r="D20" i="24" s="1"/>
  <c r="L26" i="7"/>
  <c r="L27" i="7"/>
  <c r="H27" i="7"/>
  <c r="H26" i="7"/>
  <c r="L39" i="6"/>
  <c r="L44" i="6"/>
  <c r="L45" i="6"/>
  <c r="H44" i="2"/>
  <c r="H20" i="2"/>
  <c r="L20" i="2"/>
  <c r="L42" i="2"/>
  <c r="L44" i="2"/>
  <c r="H52" i="2"/>
  <c r="H53" i="2" s="1"/>
  <c r="O48" i="2" s="1"/>
  <c r="K45" i="2"/>
  <c r="G13" i="24" s="1"/>
  <c r="I21" i="2"/>
  <c r="I31" i="2"/>
  <c r="K21" i="2"/>
  <c r="G11" i="24" s="1"/>
  <c r="J21" i="2"/>
  <c r="E11" i="24" s="1"/>
  <c r="H39" i="2"/>
  <c r="H41" i="2"/>
  <c r="H38" i="2"/>
  <c r="I43" i="2"/>
  <c r="I42" i="2"/>
  <c r="I45" i="2" s="1"/>
  <c r="L41" i="2"/>
  <c r="L40" i="2"/>
  <c r="I10" i="9"/>
  <c r="I11" i="9"/>
  <c r="I12" i="9"/>
  <c r="I13" i="9"/>
  <c r="I14" i="9"/>
  <c r="I15" i="9"/>
  <c r="I16" i="9"/>
  <c r="I17" i="9"/>
  <c r="I18" i="9"/>
  <c r="I19" i="9"/>
  <c r="I39" i="9"/>
  <c r="I40" i="9"/>
  <c r="L29" i="8"/>
  <c r="L17" i="6"/>
  <c r="F53" i="2"/>
  <c r="O47" i="2"/>
  <c r="L53" i="2"/>
  <c r="H17" i="6"/>
  <c r="H15" i="2"/>
  <c r="H13" i="2"/>
  <c r="L28" i="8"/>
  <c r="L26" i="8"/>
  <c r="L18" i="8"/>
  <c r="L31" i="8" s="1"/>
  <c r="L38" i="7"/>
  <c r="L16" i="6"/>
  <c r="L18" i="6"/>
  <c r="L19" i="6"/>
  <c r="L20" i="6"/>
  <c r="L21" i="6"/>
  <c r="L23" i="6"/>
  <c r="L25" i="6"/>
  <c r="L26" i="6"/>
  <c r="L28" i="6"/>
  <c r="L29" i="6"/>
  <c r="L30" i="6"/>
  <c r="L32" i="6"/>
  <c r="J45" i="2"/>
  <c r="K31" i="2"/>
  <c r="G12" i="24" s="1"/>
  <c r="J31" i="2"/>
  <c r="L29" i="2"/>
  <c r="L44" i="8"/>
  <c r="L43" i="8"/>
  <c r="L40" i="7"/>
  <c r="L37" i="7"/>
  <c r="L25" i="7"/>
  <c r="G19" i="24"/>
  <c r="E19" i="24"/>
  <c r="I25" i="7"/>
  <c r="F31" i="2"/>
  <c r="O23" i="2" s="1"/>
  <c r="I44" i="8"/>
  <c r="F48" i="8"/>
  <c r="N34" i="8" s="1"/>
  <c r="N36" i="8" s="1"/>
  <c r="H48" i="8"/>
  <c r="H26" i="6"/>
  <c r="I11" i="12"/>
  <c r="I12" i="12"/>
  <c r="I13" i="12"/>
  <c r="I14" i="12"/>
  <c r="I15" i="12"/>
  <c r="I16" i="12"/>
  <c r="I17" i="12"/>
  <c r="I18" i="12"/>
  <c r="I19" i="12"/>
  <c r="I28" i="8"/>
  <c r="N5" i="9"/>
  <c r="N7" i="9"/>
  <c r="C47" i="9"/>
  <c r="D25" i="24"/>
  <c r="H25" i="24" s="1"/>
  <c r="N34" i="9"/>
  <c r="N36" i="9" s="1"/>
  <c r="H10" i="6"/>
  <c r="H11" i="6"/>
  <c r="I13" i="6"/>
  <c r="H15" i="6"/>
  <c r="H16" i="6"/>
  <c r="H18" i="6"/>
  <c r="H19" i="6"/>
  <c r="H20" i="6"/>
  <c r="H22" i="6"/>
  <c r="H28" i="6"/>
  <c r="H29" i="6"/>
  <c r="H30" i="6"/>
  <c r="H31" i="6"/>
  <c r="I32" i="6"/>
  <c r="H33" i="6"/>
  <c r="I35" i="6"/>
  <c r="I36" i="6"/>
  <c r="I37" i="6"/>
  <c r="H37" i="6"/>
  <c r="I38" i="6"/>
  <c r="H38" i="6"/>
  <c r="D19" i="24"/>
  <c r="H14" i="2"/>
  <c r="H17" i="2"/>
  <c r="H18" i="2"/>
  <c r="H19" i="2"/>
  <c r="F21" i="2"/>
  <c r="O5" i="2" s="1"/>
  <c r="F45" i="2"/>
  <c r="O33" i="2" s="1"/>
  <c r="I53" i="2"/>
  <c r="I28" i="12" l="1"/>
  <c r="N3" i="7"/>
  <c r="N3" i="8"/>
  <c r="N3" i="9"/>
  <c r="N3" i="6"/>
  <c r="N3" i="19"/>
  <c r="N3" i="2"/>
  <c r="I12" i="24"/>
  <c r="I47" i="7"/>
  <c r="D23" i="24"/>
  <c r="H23" i="24" s="1"/>
  <c r="I23" i="24"/>
  <c r="I24" i="24"/>
  <c r="E25" i="24"/>
  <c r="I25" i="24" s="1"/>
  <c r="E24" i="24"/>
  <c r="I46" i="12"/>
  <c r="N3" i="23"/>
  <c r="I28" i="24"/>
  <c r="I31" i="24"/>
  <c r="E29" i="24"/>
  <c r="I29" i="24" s="1"/>
  <c r="I30" i="24"/>
  <c r="E22" i="24"/>
  <c r="I22" i="24" s="1"/>
  <c r="F14" i="24"/>
  <c r="H14" i="24" s="1"/>
  <c r="D30" i="24"/>
  <c r="H30" i="24" s="1"/>
  <c r="N5" i="7"/>
  <c r="I28" i="7"/>
  <c r="F19" i="24"/>
  <c r="H19" i="24" s="1"/>
  <c r="N33" i="19"/>
  <c r="N34" i="19"/>
  <c r="O25" i="2"/>
  <c r="N19" i="23"/>
  <c r="N21" i="23" s="1"/>
  <c r="D27" i="24"/>
  <c r="H27" i="24" s="1"/>
  <c r="E26" i="24"/>
  <c r="I26" i="24" s="1"/>
  <c r="I27" i="24"/>
  <c r="I47" i="18"/>
  <c r="I31" i="8"/>
  <c r="N7" i="8" s="1"/>
  <c r="N5" i="8"/>
  <c r="N31" i="7"/>
  <c r="N32" i="7" s="1"/>
  <c r="H21" i="24"/>
  <c r="H28" i="7"/>
  <c r="N5" i="6"/>
  <c r="N31" i="18"/>
  <c r="N32" i="18"/>
  <c r="H29" i="18"/>
  <c r="F16" i="24"/>
  <c r="H16" i="24" s="1"/>
  <c r="H31" i="19"/>
  <c r="F15" i="24" s="1"/>
  <c r="D15" i="24"/>
  <c r="D13" i="24"/>
  <c r="D12" i="24"/>
  <c r="F12" i="24"/>
  <c r="D11" i="24"/>
  <c r="N5" i="12"/>
  <c r="N7" i="12" s="1"/>
  <c r="N5" i="23"/>
  <c r="N7" i="23" s="1"/>
  <c r="H28" i="24"/>
  <c r="G33" i="24"/>
  <c r="I21" i="24"/>
  <c r="I18" i="24"/>
  <c r="I17" i="24"/>
  <c r="I13" i="24"/>
  <c r="I20" i="24"/>
  <c r="I19" i="24"/>
  <c r="I14" i="24"/>
  <c r="H21" i="2"/>
  <c r="O49" i="2"/>
  <c r="H45" i="2"/>
  <c r="I16" i="24"/>
  <c r="I15" i="24"/>
  <c r="N35" i="19" l="1"/>
  <c r="N33" i="18"/>
  <c r="E33" i="24"/>
  <c r="N3" i="12"/>
  <c r="N6" i="7"/>
  <c r="N7" i="7" s="1"/>
  <c r="H20" i="24"/>
  <c r="N6" i="6"/>
  <c r="N7" i="6" s="1"/>
  <c r="F18" i="24"/>
  <c r="H18" i="24" s="1"/>
  <c r="F17" i="24"/>
  <c r="H17" i="24" s="1"/>
  <c r="N6" i="19"/>
  <c r="N7" i="19" s="1"/>
  <c r="H15" i="24"/>
  <c r="D33" i="24"/>
  <c r="O34" i="2"/>
  <c r="O35" i="2" s="1"/>
  <c r="F13" i="24"/>
  <c r="H13" i="24" s="1"/>
  <c r="H12" i="24"/>
  <c r="O6" i="2"/>
  <c r="O7" i="2" s="1"/>
  <c r="F11" i="24"/>
  <c r="I33" i="24"/>
  <c r="J7" i="24" s="1"/>
  <c r="N3" i="18"/>
  <c r="F33" i="24" l="1"/>
  <c r="H11" i="24"/>
  <c r="H33" i="24" s="1"/>
</calcChain>
</file>

<file path=xl/sharedStrings.xml><?xml version="1.0" encoding="utf-8"?>
<sst xmlns="http://schemas.openxmlformats.org/spreadsheetml/2006/main" count="1304" uniqueCount="550">
  <si>
    <t>折込日</t>
    <rPh sb="0" eb="2">
      <t>オリコミ</t>
    </rPh>
    <rPh sb="2" eb="3">
      <t>ヒ</t>
    </rPh>
    <phoneticPr fontId="3"/>
  </si>
  <si>
    <t>広告主</t>
    <rPh sb="0" eb="3">
      <t>コウコクヌシ</t>
    </rPh>
    <phoneticPr fontId="3"/>
  </si>
  <si>
    <t>サイズ</t>
    <phoneticPr fontId="3"/>
  </si>
  <si>
    <t>部数</t>
    <rPh sb="0" eb="2">
      <t>ブスウ</t>
    </rPh>
    <phoneticPr fontId="3"/>
  </si>
  <si>
    <t>枚</t>
    <rPh sb="0" eb="1">
      <t>マイ</t>
    </rPh>
    <phoneticPr fontId="3"/>
  </si>
  <si>
    <t>地　区</t>
    <rPh sb="0" eb="1">
      <t>チ</t>
    </rPh>
    <rPh sb="2" eb="3">
      <t>ク</t>
    </rPh>
    <phoneticPr fontId="3"/>
  </si>
  <si>
    <t>他紙・未読</t>
    <rPh sb="0" eb="2">
      <t>タシ</t>
    </rPh>
    <rPh sb="3" eb="5">
      <t>ミドク</t>
    </rPh>
    <phoneticPr fontId="3"/>
  </si>
  <si>
    <t>備　　　　　考</t>
    <rPh sb="0" eb="1">
      <t>ビ</t>
    </rPh>
    <rPh sb="6" eb="7">
      <t>コウ</t>
    </rPh>
    <phoneticPr fontId="3"/>
  </si>
  <si>
    <t>店名</t>
    <rPh sb="0" eb="2">
      <t>テンメイ</t>
    </rPh>
    <phoneticPr fontId="3"/>
  </si>
  <si>
    <t>大山田団地</t>
    <rPh sb="0" eb="1">
      <t>オオ</t>
    </rPh>
    <rPh sb="1" eb="3">
      <t>ヤマダ</t>
    </rPh>
    <rPh sb="3" eb="5">
      <t>ダンチ</t>
    </rPh>
    <phoneticPr fontId="3"/>
  </si>
  <si>
    <t>蓮花寺</t>
    <rPh sb="0" eb="3">
      <t>レンゲジ</t>
    </rPh>
    <phoneticPr fontId="3"/>
  </si>
  <si>
    <t>多度</t>
    <rPh sb="0" eb="2">
      <t>タド</t>
    </rPh>
    <phoneticPr fontId="3"/>
  </si>
  <si>
    <t>石榑</t>
    <rPh sb="0" eb="1">
      <t>イシ</t>
    </rPh>
    <rPh sb="1" eb="2">
      <t>クレ</t>
    </rPh>
    <phoneticPr fontId="3"/>
  </si>
  <si>
    <t>員弁</t>
    <rPh sb="0" eb="2">
      <t>イナベ</t>
    </rPh>
    <phoneticPr fontId="3"/>
  </si>
  <si>
    <t>阿下喜</t>
    <rPh sb="0" eb="3">
      <t>アゲキ</t>
    </rPh>
    <phoneticPr fontId="3"/>
  </si>
  <si>
    <t>藤原</t>
    <rPh sb="0" eb="2">
      <t>フジワラ</t>
    </rPh>
    <phoneticPr fontId="3"/>
  </si>
  <si>
    <t>※1</t>
    <phoneticPr fontId="3"/>
  </si>
  <si>
    <t>富田(生川)</t>
    <rPh sb="0" eb="2">
      <t>トミタ</t>
    </rPh>
    <rPh sb="3" eb="5">
      <t>ナルカワ</t>
    </rPh>
    <phoneticPr fontId="3"/>
  </si>
  <si>
    <t>四日市あかつき</t>
    <rPh sb="0" eb="3">
      <t>ヨッカイチ</t>
    </rPh>
    <phoneticPr fontId="3"/>
  </si>
  <si>
    <t>四日市羽津</t>
    <rPh sb="0" eb="3">
      <t>ヨッカイチ</t>
    </rPh>
    <rPh sb="3" eb="5">
      <t>ハヅ</t>
    </rPh>
    <phoneticPr fontId="3"/>
  </si>
  <si>
    <t>四日市あがた</t>
    <rPh sb="0" eb="3">
      <t>ヨッカイチ</t>
    </rPh>
    <phoneticPr fontId="3"/>
  </si>
  <si>
    <t>四日市保々</t>
    <rPh sb="0" eb="3">
      <t>ヨッカイチ</t>
    </rPh>
    <rPh sb="3" eb="5">
      <t>ホボ</t>
    </rPh>
    <phoneticPr fontId="3"/>
  </si>
  <si>
    <t>阿倉川</t>
    <rPh sb="0" eb="3">
      <t>アクラガワ</t>
    </rPh>
    <phoneticPr fontId="3"/>
  </si>
  <si>
    <t>四日市橋北</t>
    <rPh sb="0" eb="3">
      <t>ヨッカイチ</t>
    </rPh>
    <rPh sb="3" eb="4">
      <t>バシ</t>
    </rPh>
    <rPh sb="4" eb="5">
      <t>キタ</t>
    </rPh>
    <phoneticPr fontId="3"/>
  </si>
  <si>
    <t>美里ヶ丘　　　　　　　　　三重団地</t>
    <rPh sb="0" eb="2">
      <t>ミサト</t>
    </rPh>
    <rPh sb="3" eb="4">
      <t>オカ</t>
    </rPh>
    <rPh sb="13" eb="15">
      <t>ミエ</t>
    </rPh>
    <rPh sb="15" eb="17">
      <t>ダンチ</t>
    </rPh>
    <phoneticPr fontId="3"/>
  </si>
  <si>
    <t>三重平</t>
    <rPh sb="0" eb="2">
      <t>ミエ</t>
    </rPh>
    <rPh sb="2" eb="3">
      <t>ヒラ</t>
    </rPh>
    <phoneticPr fontId="3"/>
  </si>
  <si>
    <t>四日市中央</t>
    <rPh sb="0" eb="3">
      <t>ヨッカイチ</t>
    </rPh>
    <rPh sb="3" eb="5">
      <t>チュウオウ</t>
    </rPh>
    <phoneticPr fontId="3"/>
  </si>
  <si>
    <t>塩浜</t>
    <rPh sb="0" eb="2">
      <t>シオハマ</t>
    </rPh>
    <phoneticPr fontId="3"/>
  </si>
  <si>
    <t>※2</t>
    <phoneticPr fontId="3"/>
  </si>
  <si>
    <t>四日市内部</t>
    <rPh sb="0" eb="3">
      <t>ヨッカイチ</t>
    </rPh>
    <rPh sb="3" eb="4">
      <t>ウチ</t>
    </rPh>
    <rPh sb="4" eb="5">
      <t>ブ</t>
    </rPh>
    <phoneticPr fontId="3"/>
  </si>
  <si>
    <t>四日市南部</t>
    <rPh sb="0" eb="3">
      <t>ヨッカイチ</t>
    </rPh>
    <rPh sb="3" eb="5">
      <t>ナンブ</t>
    </rPh>
    <phoneticPr fontId="3"/>
  </si>
  <si>
    <t>四日市波木</t>
    <rPh sb="0" eb="3">
      <t>ヨッカイチ</t>
    </rPh>
    <rPh sb="3" eb="4">
      <t>ナミ</t>
    </rPh>
    <rPh sb="4" eb="5">
      <t>キ</t>
    </rPh>
    <phoneticPr fontId="3"/>
  </si>
  <si>
    <t>四日市笹川</t>
    <rPh sb="0" eb="3">
      <t>ヨッカイチ</t>
    </rPh>
    <rPh sb="3" eb="5">
      <t>ササガワ</t>
    </rPh>
    <phoneticPr fontId="3"/>
  </si>
  <si>
    <t>高花平</t>
    <rPh sb="0" eb="1">
      <t>タカ</t>
    </rPh>
    <rPh sb="1" eb="2">
      <t>ハナ</t>
    </rPh>
    <rPh sb="2" eb="3">
      <t>ヒラ</t>
    </rPh>
    <phoneticPr fontId="3"/>
  </si>
  <si>
    <t>四日市西部</t>
    <rPh sb="0" eb="3">
      <t>ヨッカイチ</t>
    </rPh>
    <rPh sb="3" eb="5">
      <t>セイブ</t>
    </rPh>
    <phoneticPr fontId="3"/>
  </si>
  <si>
    <t>四日市桜</t>
    <rPh sb="0" eb="3">
      <t>ヨッカイチ</t>
    </rPh>
    <rPh sb="3" eb="4">
      <t>サクラ</t>
    </rPh>
    <phoneticPr fontId="3"/>
  </si>
  <si>
    <t>三滝台</t>
    <rPh sb="0" eb="2">
      <t>ミタキ</t>
    </rPh>
    <rPh sb="2" eb="3">
      <t>ダイ</t>
    </rPh>
    <phoneticPr fontId="3"/>
  </si>
  <si>
    <t>四日市川島</t>
    <rPh sb="0" eb="3">
      <t>ヨッカイチ</t>
    </rPh>
    <rPh sb="3" eb="5">
      <t>カワシマ</t>
    </rPh>
    <phoneticPr fontId="3"/>
  </si>
  <si>
    <t>坂部</t>
    <rPh sb="0" eb="2">
      <t>サカベ</t>
    </rPh>
    <phoneticPr fontId="3"/>
  </si>
  <si>
    <t>四日市生桑</t>
    <rPh sb="0" eb="3">
      <t>ヨッカイチ</t>
    </rPh>
    <rPh sb="3" eb="4">
      <t>セイ</t>
    </rPh>
    <rPh sb="4" eb="5">
      <t>クワ</t>
    </rPh>
    <phoneticPr fontId="3"/>
  </si>
  <si>
    <t>三重楠</t>
    <rPh sb="0" eb="2">
      <t>ミエ</t>
    </rPh>
    <rPh sb="2" eb="3">
      <t>クス</t>
    </rPh>
    <phoneticPr fontId="3"/>
  </si>
  <si>
    <t>朝日町</t>
    <rPh sb="0" eb="3">
      <t>アサヒチョウ</t>
    </rPh>
    <phoneticPr fontId="3"/>
  </si>
  <si>
    <t>伊勢朝日</t>
    <rPh sb="0" eb="2">
      <t>イセ</t>
    </rPh>
    <rPh sb="2" eb="4">
      <t>アサヒ</t>
    </rPh>
    <phoneticPr fontId="3"/>
  </si>
  <si>
    <t>菰野町</t>
    <rPh sb="0" eb="2">
      <t>コモノ</t>
    </rPh>
    <rPh sb="2" eb="3">
      <t>チョウ</t>
    </rPh>
    <phoneticPr fontId="3"/>
  </si>
  <si>
    <t>菰野</t>
    <rPh sb="0" eb="2">
      <t>コモノ</t>
    </rPh>
    <phoneticPr fontId="3"/>
  </si>
  <si>
    <t>川越町</t>
    <rPh sb="0" eb="2">
      <t>カワゴエ</t>
    </rPh>
    <rPh sb="2" eb="3">
      <t>チョウ</t>
    </rPh>
    <phoneticPr fontId="3"/>
  </si>
  <si>
    <t>川越北</t>
    <rPh sb="0" eb="2">
      <t>カワゴエ</t>
    </rPh>
    <rPh sb="2" eb="3">
      <t>キタ</t>
    </rPh>
    <phoneticPr fontId="3"/>
  </si>
  <si>
    <t>下ノ庄</t>
    <rPh sb="0" eb="1">
      <t>シモ</t>
    </rPh>
    <rPh sb="2" eb="3">
      <t>ショウ</t>
    </rPh>
    <phoneticPr fontId="3"/>
  </si>
  <si>
    <t>加太</t>
    <rPh sb="0" eb="1">
      <t>カ</t>
    </rPh>
    <rPh sb="1" eb="2">
      <t>フト</t>
    </rPh>
    <phoneticPr fontId="3"/>
  </si>
  <si>
    <t>長太の浦</t>
    <rPh sb="0" eb="1">
      <t>ナガ</t>
    </rPh>
    <rPh sb="1" eb="2">
      <t>タ</t>
    </rPh>
    <rPh sb="3" eb="4">
      <t>ウラ</t>
    </rPh>
    <phoneticPr fontId="3"/>
  </si>
  <si>
    <t>伊勢若松</t>
    <rPh sb="0" eb="2">
      <t>イセ</t>
    </rPh>
    <rPh sb="2" eb="4">
      <t>ワカマツ</t>
    </rPh>
    <phoneticPr fontId="3"/>
  </si>
  <si>
    <t>白子</t>
    <rPh sb="0" eb="2">
      <t>シロコ</t>
    </rPh>
    <phoneticPr fontId="3"/>
  </si>
  <si>
    <t>鈴鹿磯山</t>
    <rPh sb="0" eb="2">
      <t>スズカ</t>
    </rPh>
    <rPh sb="2" eb="3">
      <t>イソ</t>
    </rPh>
    <rPh sb="3" eb="4">
      <t>ヤマ</t>
    </rPh>
    <phoneticPr fontId="3"/>
  </si>
  <si>
    <t>鈴鹿栄</t>
    <rPh sb="0" eb="2">
      <t>スズカ</t>
    </rPh>
    <rPh sb="2" eb="3">
      <t>サカエ</t>
    </rPh>
    <phoneticPr fontId="3"/>
  </si>
  <si>
    <t>伊勢神戸北部</t>
    <rPh sb="0" eb="2">
      <t>イセ</t>
    </rPh>
    <rPh sb="2" eb="4">
      <t>カンベ</t>
    </rPh>
    <rPh sb="4" eb="6">
      <t>ホクブ</t>
    </rPh>
    <phoneticPr fontId="3"/>
  </si>
  <si>
    <t>伊勢神戸南部</t>
    <rPh sb="0" eb="2">
      <t>イセ</t>
    </rPh>
    <rPh sb="2" eb="4">
      <t>カンベ</t>
    </rPh>
    <rPh sb="4" eb="6">
      <t>ナンブ</t>
    </rPh>
    <phoneticPr fontId="3"/>
  </si>
  <si>
    <t>鈴鹿桜島</t>
    <rPh sb="0" eb="2">
      <t>スズカ</t>
    </rPh>
    <rPh sb="2" eb="4">
      <t>サクラジマ</t>
    </rPh>
    <phoneticPr fontId="3"/>
  </si>
  <si>
    <t>鈴鹿平田</t>
    <rPh sb="0" eb="2">
      <t>スズカ</t>
    </rPh>
    <rPh sb="2" eb="4">
      <t>ヒラタ</t>
    </rPh>
    <phoneticPr fontId="3"/>
  </si>
  <si>
    <t>加佐登</t>
    <rPh sb="0" eb="3">
      <t>カサド</t>
    </rPh>
    <phoneticPr fontId="3"/>
  </si>
  <si>
    <t>鈴峰</t>
    <rPh sb="0" eb="1">
      <t>レイ</t>
    </rPh>
    <rPh sb="1" eb="2">
      <t>ホウ</t>
    </rPh>
    <phoneticPr fontId="3"/>
  </si>
  <si>
    <t>鈴鹿国府</t>
    <rPh sb="0" eb="2">
      <t>スズカ</t>
    </rPh>
    <rPh sb="2" eb="3">
      <t>クニ</t>
    </rPh>
    <rPh sb="3" eb="4">
      <t>フ</t>
    </rPh>
    <phoneticPr fontId="3"/>
  </si>
  <si>
    <t>千里ヶ丘</t>
    <rPh sb="0" eb="2">
      <t>チサト</t>
    </rPh>
    <rPh sb="3" eb="4">
      <t>オカ</t>
    </rPh>
    <phoneticPr fontId="3"/>
  </si>
  <si>
    <t>豊津上野</t>
    <rPh sb="0" eb="1">
      <t>ユタカ</t>
    </rPh>
    <rPh sb="1" eb="2">
      <t>ツ</t>
    </rPh>
    <rPh sb="2" eb="4">
      <t>ウエノ</t>
    </rPh>
    <phoneticPr fontId="3"/>
  </si>
  <si>
    <t>椋本</t>
    <rPh sb="0" eb="1">
      <t>ムク</t>
    </rPh>
    <rPh sb="1" eb="2">
      <t>モト</t>
    </rPh>
    <phoneticPr fontId="3"/>
  </si>
  <si>
    <t>北神山</t>
    <rPh sb="0" eb="1">
      <t>キタ</t>
    </rPh>
    <rPh sb="1" eb="3">
      <t>コウヤマ</t>
    </rPh>
    <phoneticPr fontId="3"/>
  </si>
  <si>
    <t>津白塚</t>
    <rPh sb="0" eb="1">
      <t>ツ</t>
    </rPh>
    <rPh sb="1" eb="3">
      <t>シラツカ</t>
    </rPh>
    <phoneticPr fontId="3"/>
  </si>
  <si>
    <t>津一身田</t>
    <rPh sb="0" eb="1">
      <t>ツ</t>
    </rPh>
    <rPh sb="1" eb="3">
      <t>イッシン</t>
    </rPh>
    <rPh sb="3" eb="4">
      <t>デン</t>
    </rPh>
    <phoneticPr fontId="3"/>
  </si>
  <si>
    <t>豊里ﾈｵﾎﾟﾘｽ</t>
    <rPh sb="0" eb="2">
      <t>トヨサト</t>
    </rPh>
    <phoneticPr fontId="3"/>
  </si>
  <si>
    <t>津高野尾</t>
    <rPh sb="0" eb="1">
      <t>ツ</t>
    </rPh>
    <rPh sb="1" eb="2">
      <t>タカ</t>
    </rPh>
    <rPh sb="2" eb="3">
      <t>ノ</t>
    </rPh>
    <rPh sb="3" eb="4">
      <t>オ</t>
    </rPh>
    <phoneticPr fontId="3"/>
  </si>
  <si>
    <t>津(大光堂)</t>
    <rPh sb="0" eb="1">
      <t>ツ</t>
    </rPh>
    <rPh sb="2" eb="3">
      <t>ダイ</t>
    </rPh>
    <rPh sb="3" eb="4">
      <t>コウ</t>
    </rPh>
    <rPh sb="4" eb="5">
      <t>ドウ</t>
    </rPh>
    <phoneticPr fontId="3"/>
  </si>
  <si>
    <t>津西が丘</t>
    <rPh sb="0" eb="2">
      <t>ツニシ</t>
    </rPh>
    <rPh sb="3" eb="4">
      <t>オカ</t>
    </rPh>
    <phoneticPr fontId="3"/>
  </si>
  <si>
    <t>津橋南</t>
    <rPh sb="0" eb="1">
      <t>ツ</t>
    </rPh>
    <rPh sb="1" eb="2">
      <t>ハシ</t>
    </rPh>
    <rPh sb="2" eb="3">
      <t>ミナミ</t>
    </rPh>
    <phoneticPr fontId="3"/>
  </si>
  <si>
    <t>南が丘</t>
    <rPh sb="0" eb="1">
      <t>ナン</t>
    </rPh>
    <rPh sb="2" eb="3">
      <t>オカ</t>
    </rPh>
    <phoneticPr fontId="3"/>
  </si>
  <si>
    <t>津安濃</t>
    <rPh sb="0" eb="1">
      <t>ツ</t>
    </rPh>
    <rPh sb="1" eb="3">
      <t>アノウ</t>
    </rPh>
    <phoneticPr fontId="3"/>
  </si>
  <si>
    <t>津片田東</t>
    <rPh sb="0" eb="1">
      <t>ツ</t>
    </rPh>
    <rPh sb="1" eb="3">
      <t>カタダ</t>
    </rPh>
    <rPh sb="3" eb="4">
      <t>トウ</t>
    </rPh>
    <phoneticPr fontId="3"/>
  </si>
  <si>
    <t>津片田西</t>
    <rPh sb="0" eb="1">
      <t>ツ</t>
    </rPh>
    <rPh sb="1" eb="3">
      <t>カタダ</t>
    </rPh>
    <rPh sb="3" eb="4">
      <t>セイ</t>
    </rPh>
    <phoneticPr fontId="3"/>
  </si>
  <si>
    <t>津高茶屋</t>
    <rPh sb="0" eb="1">
      <t>ツ</t>
    </rPh>
    <rPh sb="1" eb="4">
      <t>タカチャヤ</t>
    </rPh>
    <phoneticPr fontId="3"/>
  </si>
  <si>
    <t>津雲出</t>
    <rPh sb="0" eb="1">
      <t>ツ</t>
    </rPh>
    <rPh sb="1" eb="2">
      <t>クモ</t>
    </rPh>
    <rPh sb="2" eb="3">
      <t>デ</t>
    </rPh>
    <phoneticPr fontId="3"/>
  </si>
  <si>
    <t>※</t>
    <phoneticPr fontId="3"/>
  </si>
  <si>
    <t>久居</t>
    <rPh sb="0" eb="2">
      <t>ヒサイ</t>
    </rPh>
    <phoneticPr fontId="3"/>
  </si>
  <si>
    <t>久居東部</t>
    <rPh sb="0" eb="2">
      <t>ヒサイ</t>
    </rPh>
    <rPh sb="2" eb="4">
      <t>トウブ</t>
    </rPh>
    <phoneticPr fontId="3"/>
  </si>
  <si>
    <t>久居西部</t>
    <rPh sb="0" eb="2">
      <t>ヒサイ</t>
    </rPh>
    <rPh sb="2" eb="4">
      <t>セイブ</t>
    </rPh>
    <phoneticPr fontId="3"/>
  </si>
  <si>
    <t>久居南部</t>
    <rPh sb="0" eb="2">
      <t>ヒサイ</t>
    </rPh>
    <rPh sb="2" eb="4">
      <t>ナンブ</t>
    </rPh>
    <phoneticPr fontId="3"/>
  </si>
  <si>
    <t>榊原</t>
    <rPh sb="0" eb="1">
      <t>サカキ</t>
    </rPh>
    <rPh sb="1" eb="2">
      <t>ハラ</t>
    </rPh>
    <phoneticPr fontId="3"/>
  </si>
  <si>
    <t>白山</t>
    <rPh sb="0" eb="2">
      <t>ハクサン</t>
    </rPh>
    <phoneticPr fontId="3"/>
  </si>
  <si>
    <t>家城</t>
    <rPh sb="0" eb="2">
      <t>イエキ</t>
    </rPh>
    <phoneticPr fontId="3"/>
  </si>
  <si>
    <t>伊勢竹原</t>
    <rPh sb="0" eb="2">
      <t>イセ</t>
    </rPh>
    <rPh sb="2" eb="4">
      <t>タケハラ</t>
    </rPh>
    <phoneticPr fontId="3"/>
  </si>
  <si>
    <t>八知</t>
    <rPh sb="0" eb="1">
      <t>ハチ</t>
    </rPh>
    <rPh sb="1" eb="2">
      <t>チ</t>
    </rPh>
    <phoneticPr fontId="3"/>
  </si>
  <si>
    <t>六軒</t>
    <rPh sb="0" eb="1">
      <t>６</t>
    </rPh>
    <rPh sb="1" eb="2">
      <t>ケン</t>
    </rPh>
    <phoneticPr fontId="3"/>
  </si>
  <si>
    <t>松阪中央</t>
    <rPh sb="0" eb="2">
      <t>マツサカ</t>
    </rPh>
    <rPh sb="2" eb="4">
      <t>チュウオウ</t>
    </rPh>
    <phoneticPr fontId="3"/>
  </si>
  <si>
    <t>松阪大黒田</t>
    <rPh sb="0" eb="2">
      <t>マツサカ</t>
    </rPh>
    <rPh sb="2" eb="4">
      <t>ダイコク</t>
    </rPh>
    <rPh sb="4" eb="5">
      <t>タ</t>
    </rPh>
    <phoneticPr fontId="3"/>
  </si>
  <si>
    <t>松阪川井町</t>
    <rPh sb="0" eb="2">
      <t>マツサカ</t>
    </rPh>
    <rPh sb="2" eb="4">
      <t>カワイ</t>
    </rPh>
    <rPh sb="4" eb="5">
      <t>マチ</t>
    </rPh>
    <phoneticPr fontId="3"/>
  </si>
  <si>
    <t>松阪鎌田</t>
    <rPh sb="0" eb="2">
      <t>マツサカ</t>
    </rPh>
    <rPh sb="2" eb="4">
      <t>カマダ</t>
    </rPh>
    <phoneticPr fontId="3"/>
  </si>
  <si>
    <t>松阪大平</t>
    <rPh sb="0" eb="2">
      <t>マツサカ</t>
    </rPh>
    <rPh sb="2" eb="4">
      <t>オオヒラ</t>
    </rPh>
    <phoneticPr fontId="3"/>
  </si>
  <si>
    <t>松阪まえのへた</t>
    <rPh sb="0" eb="2">
      <t>マツサカ</t>
    </rPh>
    <phoneticPr fontId="3"/>
  </si>
  <si>
    <t>松阪桜町</t>
    <rPh sb="0" eb="2">
      <t>マツサカ</t>
    </rPh>
    <rPh sb="2" eb="3">
      <t>サクラ</t>
    </rPh>
    <rPh sb="3" eb="4">
      <t>チョウ</t>
    </rPh>
    <phoneticPr fontId="3"/>
  </si>
  <si>
    <t>松阪櫛田</t>
    <rPh sb="0" eb="2">
      <t>マツサカ</t>
    </rPh>
    <rPh sb="2" eb="4">
      <t>クシダ</t>
    </rPh>
    <phoneticPr fontId="3"/>
  </si>
  <si>
    <t>松阪片野橋</t>
    <rPh sb="0" eb="2">
      <t>マツサカ</t>
    </rPh>
    <rPh sb="2" eb="3">
      <t>カタ</t>
    </rPh>
    <rPh sb="3" eb="4">
      <t>ノ</t>
    </rPh>
    <rPh sb="4" eb="5">
      <t>ハシ</t>
    </rPh>
    <phoneticPr fontId="3"/>
  </si>
  <si>
    <t>柿野</t>
    <rPh sb="0" eb="1">
      <t>カキ</t>
    </rPh>
    <rPh sb="1" eb="2">
      <t>ノ</t>
    </rPh>
    <phoneticPr fontId="3"/>
  </si>
  <si>
    <t>飯高</t>
    <rPh sb="0" eb="1">
      <t>イイ</t>
    </rPh>
    <rPh sb="1" eb="2">
      <t>タカ</t>
    </rPh>
    <phoneticPr fontId="3"/>
  </si>
  <si>
    <t>相可</t>
    <rPh sb="0" eb="2">
      <t>オウカ</t>
    </rPh>
    <phoneticPr fontId="3"/>
  </si>
  <si>
    <t>明和</t>
    <rPh sb="0" eb="2">
      <t>メイワ</t>
    </rPh>
    <phoneticPr fontId="3"/>
  </si>
  <si>
    <t>三瀬谷</t>
    <rPh sb="0" eb="1">
      <t>ミ</t>
    </rPh>
    <rPh sb="1" eb="2">
      <t>セ</t>
    </rPh>
    <rPh sb="2" eb="3">
      <t>タニ</t>
    </rPh>
    <phoneticPr fontId="3"/>
  </si>
  <si>
    <t>栃原</t>
    <rPh sb="0" eb="2">
      <t>トチハラ</t>
    </rPh>
    <phoneticPr fontId="3"/>
  </si>
  <si>
    <t>伊勢市駅前</t>
    <rPh sb="0" eb="3">
      <t>イセシ</t>
    </rPh>
    <rPh sb="3" eb="5">
      <t>エキマエ</t>
    </rPh>
    <phoneticPr fontId="3"/>
  </si>
  <si>
    <t>伊勢市厚生</t>
    <rPh sb="0" eb="3">
      <t>イセシ</t>
    </rPh>
    <rPh sb="3" eb="5">
      <t>コウセイ</t>
    </rPh>
    <phoneticPr fontId="3"/>
  </si>
  <si>
    <t>伊勢市中央</t>
    <rPh sb="0" eb="3">
      <t>イセシ</t>
    </rPh>
    <rPh sb="3" eb="5">
      <t>チュウオウ</t>
    </rPh>
    <phoneticPr fontId="3"/>
  </si>
  <si>
    <t>伊勢市北部</t>
    <rPh sb="0" eb="3">
      <t>イセシ</t>
    </rPh>
    <rPh sb="3" eb="5">
      <t>ホクブ</t>
    </rPh>
    <phoneticPr fontId="3"/>
  </si>
  <si>
    <t>伊勢市西部</t>
    <rPh sb="0" eb="3">
      <t>イセシ</t>
    </rPh>
    <rPh sb="3" eb="5">
      <t>セイブ</t>
    </rPh>
    <phoneticPr fontId="3"/>
  </si>
  <si>
    <t>伊勢市南部</t>
    <rPh sb="0" eb="3">
      <t>イセシ</t>
    </rPh>
    <rPh sb="3" eb="5">
      <t>ナンブ</t>
    </rPh>
    <phoneticPr fontId="3"/>
  </si>
  <si>
    <t>三重小俣</t>
    <rPh sb="0" eb="2">
      <t>ミエ</t>
    </rPh>
    <rPh sb="2" eb="4">
      <t>オバタ</t>
    </rPh>
    <phoneticPr fontId="3"/>
  </si>
  <si>
    <t>田丸</t>
    <rPh sb="0" eb="2">
      <t>タマル</t>
    </rPh>
    <phoneticPr fontId="3"/>
  </si>
  <si>
    <t>備　　　　考</t>
    <rPh sb="0" eb="1">
      <t>ビ</t>
    </rPh>
    <rPh sb="5" eb="6">
      <t>コウ</t>
    </rPh>
    <phoneticPr fontId="3"/>
  </si>
  <si>
    <t>大紀町</t>
    <rPh sb="0" eb="1">
      <t>タイ</t>
    </rPh>
    <rPh sb="1" eb="2">
      <t>キ</t>
    </rPh>
    <rPh sb="2" eb="3">
      <t>チョウ</t>
    </rPh>
    <phoneticPr fontId="3"/>
  </si>
  <si>
    <t>滝原</t>
    <rPh sb="0" eb="2">
      <t>タキハラ</t>
    </rPh>
    <phoneticPr fontId="3"/>
  </si>
  <si>
    <t>阿曽</t>
    <rPh sb="0" eb="2">
      <t>アソ</t>
    </rPh>
    <phoneticPr fontId="3"/>
  </si>
  <si>
    <t>大内山</t>
    <rPh sb="0" eb="3">
      <t>オオウチヤマ</t>
    </rPh>
    <phoneticPr fontId="3"/>
  </si>
  <si>
    <t>柏崎</t>
    <rPh sb="0" eb="2">
      <t>カシワザキ</t>
    </rPh>
    <phoneticPr fontId="3"/>
  </si>
  <si>
    <t>大紀町錦</t>
    <rPh sb="0" eb="1">
      <t>タイ</t>
    </rPh>
    <rPh sb="1" eb="2">
      <t>キ</t>
    </rPh>
    <rPh sb="2" eb="3">
      <t>チョウ</t>
    </rPh>
    <rPh sb="3" eb="4">
      <t>ニシキ</t>
    </rPh>
    <phoneticPr fontId="3"/>
  </si>
  <si>
    <t>南伊勢町</t>
    <rPh sb="0" eb="1">
      <t>ナン</t>
    </rPh>
    <rPh sb="1" eb="3">
      <t>イセ</t>
    </rPh>
    <rPh sb="3" eb="4">
      <t>チョウ</t>
    </rPh>
    <phoneticPr fontId="3"/>
  </si>
  <si>
    <t>三重中島</t>
    <rPh sb="0" eb="2">
      <t>ミエ</t>
    </rPh>
    <rPh sb="2" eb="4">
      <t>ナカジマ</t>
    </rPh>
    <phoneticPr fontId="3"/>
  </si>
  <si>
    <t>慥柄</t>
    <rPh sb="0" eb="1">
      <t>タシ</t>
    </rPh>
    <rPh sb="1" eb="2">
      <t>ガラ</t>
    </rPh>
    <phoneticPr fontId="3"/>
  </si>
  <si>
    <t>贄</t>
    <rPh sb="0" eb="1">
      <t>ニエ</t>
    </rPh>
    <phoneticPr fontId="3"/>
  </si>
  <si>
    <t>東宮</t>
    <rPh sb="0" eb="2">
      <t>トウグウ</t>
    </rPh>
    <phoneticPr fontId="3"/>
  </si>
  <si>
    <t>吉津(神前)</t>
    <rPh sb="0" eb="1">
      <t>ヨシ</t>
    </rPh>
    <rPh sb="1" eb="2">
      <t>ツ</t>
    </rPh>
    <rPh sb="3" eb="4">
      <t>カミ</t>
    </rPh>
    <rPh sb="4" eb="5">
      <t>マエ</t>
    </rPh>
    <phoneticPr fontId="3"/>
  </si>
  <si>
    <t>島津(古和)</t>
    <rPh sb="0" eb="1">
      <t>シマ</t>
    </rPh>
    <rPh sb="1" eb="2">
      <t>ツ</t>
    </rPh>
    <rPh sb="3" eb="4">
      <t>フル</t>
    </rPh>
    <rPh sb="4" eb="5">
      <t>ワ</t>
    </rPh>
    <phoneticPr fontId="3"/>
  </si>
  <si>
    <t>南勢町東</t>
    <rPh sb="0" eb="2">
      <t>ナンセイ</t>
    </rPh>
    <rPh sb="2" eb="3">
      <t>チョウ</t>
    </rPh>
    <rPh sb="3" eb="4">
      <t>トウ</t>
    </rPh>
    <phoneticPr fontId="3"/>
  </si>
  <si>
    <t>南勢町西</t>
    <rPh sb="0" eb="1">
      <t>ナン</t>
    </rPh>
    <rPh sb="1" eb="2">
      <t>セイ</t>
    </rPh>
    <rPh sb="2" eb="3">
      <t>チョウ</t>
    </rPh>
    <rPh sb="3" eb="4">
      <t>セイ</t>
    </rPh>
    <phoneticPr fontId="3"/>
  </si>
  <si>
    <t>度会町</t>
    <rPh sb="0" eb="2">
      <t>ワタライ</t>
    </rPh>
    <rPh sb="2" eb="3">
      <t>チョウ</t>
    </rPh>
    <phoneticPr fontId="3"/>
  </si>
  <si>
    <t>※印・・・伊勢市欄</t>
    <rPh sb="1" eb="2">
      <t>シルシ</t>
    </rPh>
    <rPh sb="5" eb="8">
      <t>イセシ</t>
    </rPh>
    <rPh sb="8" eb="9">
      <t>ラン</t>
    </rPh>
    <phoneticPr fontId="3"/>
  </si>
  <si>
    <t>玉城町</t>
    <rPh sb="0" eb="2">
      <t>タマキ</t>
    </rPh>
    <rPh sb="2" eb="3">
      <t>チョウ</t>
    </rPh>
    <phoneticPr fontId="3"/>
  </si>
  <si>
    <t>鳥羽</t>
    <rPh sb="0" eb="2">
      <t>トバ</t>
    </rPh>
    <phoneticPr fontId="3"/>
  </si>
  <si>
    <t>鳥羽南部</t>
    <rPh sb="0" eb="2">
      <t>トバ</t>
    </rPh>
    <rPh sb="2" eb="4">
      <t>ナンブ</t>
    </rPh>
    <phoneticPr fontId="3"/>
  </si>
  <si>
    <t>磯部</t>
    <rPh sb="0" eb="2">
      <t>イソベ</t>
    </rPh>
    <phoneticPr fontId="3"/>
  </si>
  <si>
    <t>浜島</t>
    <rPh sb="0" eb="1">
      <t>ハマ</t>
    </rPh>
    <rPh sb="1" eb="2">
      <t>シマ</t>
    </rPh>
    <phoneticPr fontId="3"/>
  </si>
  <si>
    <t>鵜方</t>
    <rPh sb="0" eb="2">
      <t>ウガタ</t>
    </rPh>
    <phoneticPr fontId="3"/>
  </si>
  <si>
    <t>尾鷲</t>
    <rPh sb="0" eb="2">
      <t>オワセ</t>
    </rPh>
    <phoneticPr fontId="3"/>
  </si>
  <si>
    <t>九鬼</t>
    <rPh sb="0" eb="2">
      <t>クキ</t>
    </rPh>
    <phoneticPr fontId="3"/>
  </si>
  <si>
    <t>三木里</t>
    <rPh sb="0" eb="3">
      <t>ミキサト</t>
    </rPh>
    <phoneticPr fontId="3"/>
  </si>
  <si>
    <t>賀田</t>
    <rPh sb="0" eb="1">
      <t>ガ</t>
    </rPh>
    <rPh sb="1" eb="2">
      <t>タ</t>
    </rPh>
    <phoneticPr fontId="3"/>
  </si>
  <si>
    <t>熊野</t>
    <rPh sb="0" eb="2">
      <t>クマノ</t>
    </rPh>
    <phoneticPr fontId="3"/>
  </si>
  <si>
    <t>御浜</t>
    <rPh sb="0" eb="2">
      <t>ミハマ</t>
    </rPh>
    <phoneticPr fontId="3"/>
  </si>
  <si>
    <t>熊野南部</t>
    <rPh sb="0" eb="2">
      <t>クマノ</t>
    </rPh>
    <rPh sb="2" eb="4">
      <t>ナンブ</t>
    </rPh>
    <phoneticPr fontId="3"/>
  </si>
  <si>
    <t>二木島</t>
    <rPh sb="0" eb="2">
      <t>ニキ</t>
    </rPh>
    <rPh sb="2" eb="3">
      <t>シマ</t>
    </rPh>
    <phoneticPr fontId="3"/>
  </si>
  <si>
    <t>紀北町</t>
    <rPh sb="0" eb="1">
      <t>キ</t>
    </rPh>
    <rPh sb="1" eb="2">
      <t>ホク</t>
    </rPh>
    <rPh sb="2" eb="3">
      <t>チョウ</t>
    </rPh>
    <phoneticPr fontId="3"/>
  </si>
  <si>
    <t>紀伊長島</t>
    <rPh sb="0" eb="2">
      <t>キイ</t>
    </rPh>
    <rPh sb="2" eb="4">
      <t>ナガシマ</t>
    </rPh>
    <phoneticPr fontId="3"/>
  </si>
  <si>
    <t>島勝</t>
    <rPh sb="0" eb="1">
      <t>シマ</t>
    </rPh>
    <rPh sb="1" eb="2">
      <t>カ</t>
    </rPh>
    <phoneticPr fontId="3"/>
  </si>
  <si>
    <t>白浦</t>
    <rPh sb="0" eb="1">
      <t>シラ</t>
    </rPh>
    <rPh sb="1" eb="2">
      <t>ウラ</t>
    </rPh>
    <phoneticPr fontId="3"/>
  </si>
  <si>
    <t>相賀</t>
    <rPh sb="0" eb="1">
      <t>アイ</t>
    </rPh>
    <rPh sb="1" eb="2">
      <t>ガ</t>
    </rPh>
    <phoneticPr fontId="3"/>
  </si>
  <si>
    <t>引本</t>
    <rPh sb="0" eb="1">
      <t>ヒ</t>
    </rPh>
    <rPh sb="1" eb="2">
      <t>モト</t>
    </rPh>
    <phoneticPr fontId="3"/>
  </si>
  <si>
    <t>紀宝町</t>
    <rPh sb="0" eb="1">
      <t>キ</t>
    </rPh>
    <rPh sb="1" eb="2">
      <t>ホウ</t>
    </rPh>
    <rPh sb="2" eb="3">
      <t>チョウ</t>
    </rPh>
    <phoneticPr fontId="3"/>
  </si>
  <si>
    <t>井田</t>
    <rPh sb="0" eb="1">
      <t>イ</t>
    </rPh>
    <rPh sb="1" eb="2">
      <t>タ</t>
    </rPh>
    <phoneticPr fontId="3"/>
  </si>
  <si>
    <t>伊賀上野</t>
    <rPh sb="0" eb="2">
      <t>イガ</t>
    </rPh>
    <rPh sb="2" eb="4">
      <t>ウエノ</t>
    </rPh>
    <phoneticPr fontId="3"/>
  </si>
  <si>
    <t>伊賀上野北部</t>
    <rPh sb="0" eb="2">
      <t>イガ</t>
    </rPh>
    <rPh sb="2" eb="4">
      <t>ウエノ</t>
    </rPh>
    <rPh sb="4" eb="6">
      <t>ホクブ</t>
    </rPh>
    <phoneticPr fontId="3"/>
  </si>
  <si>
    <t>諏訪丸柱</t>
    <rPh sb="0" eb="2">
      <t>スワ</t>
    </rPh>
    <rPh sb="2" eb="3">
      <t>マル</t>
    </rPh>
    <rPh sb="3" eb="4">
      <t>ハシラ</t>
    </rPh>
    <phoneticPr fontId="3"/>
  </si>
  <si>
    <t>新堂</t>
    <rPh sb="0" eb="1">
      <t>シン</t>
    </rPh>
    <rPh sb="1" eb="2">
      <t>ドウ</t>
    </rPh>
    <phoneticPr fontId="3"/>
  </si>
  <si>
    <t>依那古</t>
    <rPh sb="0" eb="1">
      <t>イ</t>
    </rPh>
    <rPh sb="1" eb="2">
      <t>ナ</t>
    </rPh>
    <rPh sb="2" eb="3">
      <t>フル</t>
    </rPh>
    <phoneticPr fontId="3"/>
  </si>
  <si>
    <t>伊賀神戸</t>
    <rPh sb="0" eb="2">
      <t>イガ</t>
    </rPh>
    <rPh sb="2" eb="4">
      <t>カンベ</t>
    </rPh>
    <phoneticPr fontId="3"/>
  </si>
  <si>
    <t>阿山柘植</t>
    <rPh sb="0" eb="2">
      <t>アヤマ</t>
    </rPh>
    <rPh sb="2" eb="4">
      <t>ツゲ</t>
    </rPh>
    <phoneticPr fontId="3"/>
  </si>
  <si>
    <t>島ヶ原</t>
    <rPh sb="0" eb="1">
      <t>シマ</t>
    </rPh>
    <rPh sb="2" eb="3">
      <t>ハラ</t>
    </rPh>
    <phoneticPr fontId="3"/>
  </si>
  <si>
    <t>伊賀山田</t>
    <rPh sb="0" eb="2">
      <t>イガ</t>
    </rPh>
    <rPh sb="2" eb="4">
      <t>ヤマダ</t>
    </rPh>
    <phoneticPr fontId="3"/>
  </si>
  <si>
    <t>青山町</t>
    <rPh sb="0" eb="2">
      <t>アオヤマ</t>
    </rPh>
    <rPh sb="2" eb="3">
      <t>チョウ</t>
    </rPh>
    <phoneticPr fontId="3"/>
  </si>
  <si>
    <t>桔梗ヶ丘</t>
    <rPh sb="0" eb="1">
      <t>ケチ</t>
    </rPh>
    <rPh sb="1" eb="2">
      <t>キョウ</t>
    </rPh>
    <rPh sb="3" eb="4">
      <t>オカ</t>
    </rPh>
    <phoneticPr fontId="3"/>
  </si>
  <si>
    <t>市内中心</t>
    <rPh sb="0" eb="2">
      <t>シナイ</t>
    </rPh>
    <rPh sb="2" eb="4">
      <t>チュウシン</t>
    </rPh>
    <phoneticPr fontId="3"/>
  </si>
  <si>
    <t>つつじヶ丘</t>
    <rPh sb="4" eb="5">
      <t>オカ</t>
    </rPh>
    <phoneticPr fontId="3"/>
  </si>
  <si>
    <t>名張東部</t>
    <rPh sb="0" eb="2">
      <t>ナバリ</t>
    </rPh>
    <rPh sb="2" eb="4">
      <t>トウブ</t>
    </rPh>
    <phoneticPr fontId="3"/>
  </si>
  <si>
    <t>亀山北部</t>
    <rPh sb="0" eb="2">
      <t>カメヤマ</t>
    </rPh>
    <rPh sb="2" eb="4">
      <t>ホクブ</t>
    </rPh>
    <phoneticPr fontId="3"/>
  </si>
  <si>
    <t>亀山中央</t>
    <rPh sb="0" eb="2">
      <t>カメヤマ</t>
    </rPh>
    <rPh sb="2" eb="4">
      <t>チュウオウ</t>
    </rPh>
    <phoneticPr fontId="3"/>
  </si>
  <si>
    <t>亀山南部</t>
    <rPh sb="0" eb="2">
      <t>カメヤマ</t>
    </rPh>
    <rPh sb="2" eb="3">
      <t>ナン</t>
    </rPh>
    <rPh sb="3" eb="4">
      <t>ブ</t>
    </rPh>
    <phoneticPr fontId="3"/>
  </si>
  <si>
    <t>Ｎ</t>
    <phoneticPr fontId="3"/>
  </si>
  <si>
    <t>ＮＩ</t>
    <phoneticPr fontId="3"/>
  </si>
  <si>
    <t>亀山市全域の場合</t>
    <rPh sb="0" eb="3">
      <t>カメヤマシ</t>
    </rPh>
    <rPh sb="3" eb="5">
      <t>ゼンイキ</t>
    </rPh>
    <rPh sb="6" eb="8">
      <t>バアイ</t>
    </rPh>
    <phoneticPr fontId="3"/>
  </si>
  <si>
    <t>津市全域の場合</t>
    <rPh sb="0" eb="2">
      <t>ツシ</t>
    </rPh>
    <rPh sb="2" eb="4">
      <t>ゼンイキ</t>
    </rPh>
    <rPh sb="5" eb="7">
      <t>バアイ</t>
    </rPh>
    <phoneticPr fontId="3"/>
  </si>
  <si>
    <t>合計</t>
    <rPh sb="0" eb="2">
      <t>ゴウケイ</t>
    </rPh>
    <phoneticPr fontId="3"/>
  </si>
  <si>
    <t>松阪市全域の場合　　　　　</t>
    <rPh sb="0" eb="2">
      <t>マツサカ</t>
    </rPh>
    <rPh sb="2" eb="3">
      <t>シ</t>
    </rPh>
    <rPh sb="3" eb="5">
      <t>ゼンイキ</t>
    </rPh>
    <rPh sb="6" eb="8">
      <t>バアイ</t>
    </rPh>
    <phoneticPr fontId="3"/>
  </si>
  <si>
    <t>地区</t>
    <rPh sb="0" eb="2">
      <t>チク</t>
    </rPh>
    <phoneticPr fontId="3"/>
  </si>
  <si>
    <t>ポスティング</t>
    <phoneticPr fontId="3"/>
  </si>
  <si>
    <t>タイトル</t>
    <phoneticPr fontId="3"/>
  </si>
  <si>
    <t>折　 　　　込</t>
    <rPh sb="0" eb="1">
      <t>オリ</t>
    </rPh>
    <rPh sb="6" eb="7">
      <t>コミ</t>
    </rPh>
    <phoneticPr fontId="3"/>
  </si>
  <si>
    <t>大安町</t>
    <rPh sb="0" eb="3">
      <t>ダイアンチョウ</t>
    </rPh>
    <phoneticPr fontId="3"/>
  </si>
  <si>
    <t>藤原町</t>
    <rPh sb="0" eb="2">
      <t>フジワラ</t>
    </rPh>
    <rPh sb="2" eb="3">
      <t>チョウ</t>
    </rPh>
    <phoneticPr fontId="3"/>
  </si>
  <si>
    <t>北勢町</t>
    <rPh sb="0" eb="3">
      <t>ホクセイチョウ</t>
    </rPh>
    <phoneticPr fontId="3"/>
  </si>
  <si>
    <t>一身田団地　　　　豊野団地</t>
    <rPh sb="0" eb="3">
      <t>イシンデン</t>
    </rPh>
    <rPh sb="3" eb="5">
      <t>ダンチ</t>
    </rPh>
    <rPh sb="9" eb="11">
      <t>トヨノ</t>
    </rPh>
    <rPh sb="11" eb="13">
      <t>ダンチ</t>
    </rPh>
    <phoneticPr fontId="3"/>
  </si>
  <si>
    <t>桑　名　市</t>
    <rPh sb="0" eb="1">
      <t>クワ</t>
    </rPh>
    <rPh sb="2" eb="3">
      <t>ナ</t>
    </rPh>
    <rPh sb="4" eb="5">
      <t>シ</t>
    </rPh>
    <phoneticPr fontId="3"/>
  </si>
  <si>
    <t>い な べ 市</t>
    <rPh sb="6" eb="7">
      <t>シ</t>
    </rPh>
    <phoneticPr fontId="3"/>
  </si>
  <si>
    <t>員　弁　郡</t>
    <rPh sb="0" eb="1">
      <t>イン</t>
    </rPh>
    <rPh sb="2" eb="3">
      <t>ベン</t>
    </rPh>
    <rPh sb="4" eb="5">
      <t>グン</t>
    </rPh>
    <phoneticPr fontId="3"/>
  </si>
  <si>
    <t>三　重　郡</t>
    <rPh sb="0" eb="1">
      <t>サン</t>
    </rPh>
    <rPh sb="2" eb="3">
      <t>ジュウ</t>
    </rPh>
    <rPh sb="4" eb="5">
      <t>グン</t>
    </rPh>
    <phoneticPr fontId="3"/>
  </si>
  <si>
    <t>四 日 市 市</t>
    <rPh sb="0" eb="1">
      <t>４</t>
    </rPh>
    <rPh sb="2" eb="3">
      <t>ヒ</t>
    </rPh>
    <rPh sb="4" eb="5">
      <t>シ</t>
    </rPh>
    <rPh sb="6" eb="7">
      <t>シ</t>
    </rPh>
    <phoneticPr fontId="3"/>
  </si>
  <si>
    <t>鈴　鹿　市</t>
    <rPh sb="0" eb="1">
      <t>スズ</t>
    </rPh>
    <rPh sb="2" eb="3">
      <t>シカ</t>
    </rPh>
    <rPh sb="4" eb="5">
      <t>シ</t>
    </rPh>
    <phoneticPr fontId="3"/>
  </si>
  <si>
    <t>亀　山　市</t>
    <rPh sb="0" eb="1">
      <t>カメ</t>
    </rPh>
    <rPh sb="2" eb="3">
      <t>ヤマ</t>
    </rPh>
    <rPh sb="4" eb="5">
      <t>シ</t>
    </rPh>
    <phoneticPr fontId="3"/>
  </si>
  <si>
    <t>津　市</t>
    <rPh sb="0" eb="1">
      <t>ツ</t>
    </rPh>
    <rPh sb="2" eb="3">
      <t>シ</t>
    </rPh>
    <phoneticPr fontId="3"/>
  </si>
  <si>
    <t>松　阪　市</t>
    <rPh sb="0" eb="1">
      <t>マツ</t>
    </rPh>
    <rPh sb="2" eb="3">
      <t>サカ</t>
    </rPh>
    <rPh sb="4" eb="5">
      <t>シ</t>
    </rPh>
    <phoneticPr fontId="3"/>
  </si>
  <si>
    <t>多　気　郡</t>
    <rPh sb="0" eb="1">
      <t>タ</t>
    </rPh>
    <rPh sb="2" eb="3">
      <t>キ</t>
    </rPh>
    <rPh sb="4" eb="5">
      <t>グン</t>
    </rPh>
    <phoneticPr fontId="3"/>
  </si>
  <si>
    <t>鳥　羽　市</t>
    <rPh sb="0" eb="1">
      <t>トリ</t>
    </rPh>
    <rPh sb="2" eb="3">
      <t>ハネ</t>
    </rPh>
    <rPh sb="4" eb="5">
      <t>シ</t>
    </rPh>
    <phoneticPr fontId="3"/>
  </si>
  <si>
    <t>伊　勢　市</t>
    <rPh sb="0" eb="1">
      <t>イ</t>
    </rPh>
    <rPh sb="2" eb="3">
      <t>ゼイ</t>
    </rPh>
    <rPh sb="4" eb="5">
      <t>シ</t>
    </rPh>
    <phoneticPr fontId="3"/>
  </si>
  <si>
    <t>志　摩　市</t>
    <rPh sb="0" eb="1">
      <t>ココロザシ</t>
    </rPh>
    <rPh sb="2" eb="3">
      <t>マ</t>
    </rPh>
    <rPh sb="4" eb="5">
      <t>シ</t>
    </rPh>
    <phoneticPr fontId="3"/>
  </si>
  <si>
    <t>伊　賀　市</t>
    <rPh sb="0" eb="1">
      <t>イ</t>
    </rPh>
    <rPh sb="2" eb="3">
      <t>ガ</t>
    </rPh>
    <rPh sb="4" eb="5">
      <t>シ</t>
    </rPh>
    <phoneticPr fontId="3"/>
  </si>
  <si>
    <t>名　張　市</t>
    <rPh sb="0" eb="1">
      <t>ナ</t>
    </rPh>
    <rPh sb="2" eb="3">
      <t>チョウ</t>
    </rPh>
    <rPh sb="4" eb="5">
      <t>シ</t>
    </rPh>
    <phoneticPr fontId="3"/>
  </si>
  <si>
    <t>北 牟 婁 郡</t>
    <rPh sb="0" eb="1">
      <t>キタ</t>
    </rPh>
    <rPh sb="2" eb="3">
      <t>ム</t>
    </rPh>
    <rPh sb="4" eb="5">
      <t>ロウ</t>
    </rPh>
    <rPh sb="6" eb="7">
      <t>グン</t>
    </rPh>
    <phoneticPr fontId="3"/>
  </si>
  <si>
    <t>尾　鷲　市</t>
    <rPh sb="0" eb="1">
      <t>オ</t>
    </rPh>
    <rPh sb="2" eb="3">
      <t>ワシ</t>
    </rPh>
    <rPh sb="4" eb="5">
      <t>シ</t>
    </rPh>
    <phoneticPr fontId="3"/>
  </si>
  <si>
    <t>熊　野　市</t>
    <rPh sb="0" eb="1">
      <t>クマ</t>
    </rPh>
    <rPh sb="2" eb="3">
      <t>ノ</t>
    </rPh>
    <rPh sb="4" eb="5">
      <t>シ</t>
    </rPh>
    <phoneticPr fontId="3"/>
  </si>
  <si>
    <t>南 牟 婁 郡</t>
    <rPh sb="0" eb="1">
      <t>ナン</t>
    </rPh>
    <rPh sb="2" eb="3">
      <t>ム</t>
    </rPh>
    <rPh sb="4" eb="5">
      <t>ロウ</t>
    </rPh>
    <rPh sb="6" eb="7">
      <t>グン</t>
    </rPh>
    <phoneticPr fontId="3"/>
  </si>
  <si>
    <t>※１</t>
    <phoneticPr fontId="3"/>
  </si>
  <si>
    <t>※５</t>
    <phoneticPr fontId="3"/>
  </si>
  <si>
    <t>※６</t>
    <phoneticPr fontId="3"/>
  </si>
  <si>
    <t>※５ ※６</t>
    <phoneticPr fontId="3"/>
  </si>
  <si>
    <t>※４　大台町全域の場合</t>
    <rPh sb="3" eb="5">
      <t>オオダイ</t>
    </rPh>
    <rPh sb="5" eb="6">
      <t>チョウ</t>
    </rPh>
    <rPh sb="6" eb="8">
      <t>ゼンイキ</t>
    </rPh>
    <rPh sb="9" eb="11">
      <t>バアイ</t>
    </rPh>
    <phoneticPr fontId="3"/>
  </si>
  <si>
    <t>※１　多気町全域の場合</t>
    <rPh sb="3" eb="5">
      <t>タキ</t>
    </rPh>
    <rPh sb="5" eb="6">
      <t>チョウ</t>
    </rPh>
    <rPh sb="6" eb="8">
      <t>ゼンイキ</t>
    </rPh>
    <rPh sb="9" eb="11">
      <t>バアイ</t>
    </rPh>
    <phoneticPr fontId="3"/>
  </si>
  <si>
    <t>※１　多気郡多気町</t>
    <rPh sb="3" eb="5">
      <t>タキ</t>
    </rPh>
    <rPh sb="5" eb="6">
      <t>グン</t>
    </rPh>
    <rPh sb="6" eb="9">
      <t>タキチョウ</t>
    </rPh>
    <phoneticPr fontId="3"/>
  </si>
  <si>
    <t>度会郡大紀町の一部を含む</t>
    <rPh sb="0" eb="1">
      <t>ド</t>
    </rPh>
    <phoneticPr fontId="3"/>
  </si>
  <si>
    <t>※１ 多気町</t>
    <rPh sb="3" eb="5">
      <t>タキ</t>
    </rPh>
    <rPh sb="5" eb="6">
      <t>チョウ</t>
    </rPh>
    <phoneticPr fontId="3"/>
  </si>
  <si>
    <t>※２ 明和町</t>
    <rPh sb="3" eb="5">
      <t>メイワ</t>
    </rPh>
    <rPh sb="5" eb="6">
      <t>チョウ</t>
    </rPh>
    <phoneticPr fontId="3"/>
  </si>
  <si>
    <t>※４ 大台町</t>
    <rPh sb="3" eb="5">
      <t>オオダイ</t>
    </rPh>
    <rPh sb="5" eb="6">
      <t>チョウ</t>
    </rPh>
    <phoneticPr fontId="3"/>
  </si>
  <si>
    <t>度　会　郡</t>
    <rPh sb="0" eb="1">
      <t>タビ</t>
    </rPh>
    <rPh sb="2" eb="3">
      <t>カイ</t>
    </rPh>
    <rPh sb="4" eb="5">
      <t>グン</t>
    </rPh>
    <phoneticPr fontId="3"/>
  </si>
  <si>
    <t>四日市常磐</t>
    <rPh sb="0" eb="3">
      <t>ヨッカイチ</t>
    </rPh>
    <rPh sb="3" eb="5">
      <t>トキワ</t>
    </rPh>
    <phoneticPr fontId="3"/>
  </si>
  <si>
    <t>川越南</t>
    <rPh sb="0" eb="2">
      <t>カワゴエ</t>
    </rPh>
    <rPh sb="2" eb="3">
      <t>ミナミ</t>
    </rPh>
    <phoneticPr fontId="3"/>
  </si>
  <si>
    <t>菰野朝上</t>
    <rPh sb="0" eb="2">
      <t>コモノ</t>
    </rPh>
    <rPh sb="2" eb="3">
      <t>アサ</t>
    </rPh>
    <rPh sb="3" eb="4">
      <t>ウエ</t>
    </rPh>
    <phoneticPr fontId="3"/>
  </si>
  <si>
    <t>梅戸井</t>
    <rPh sb="0" eb="3">
      <t>ウメドイ</t>
    </rPh>
    <phoneticPr fontId="3"/>
  </si>
  <si>
    <t>治田</t>
    <rPh sb="0" eb="2">
      <t>ハルタ</t>
    </rPh>
    <phoneticPr fontId="3"/>
  </si>
  <si>
    <t>北勢町・大安町</t>
    <rPh sb="0" eb="3">
      <t>ホクセイチョウ</t>
    </rPh>
    <rPh sb="4" eb="7">
      <t>ダイアンチョウ</t>
    </rPh>
    <phoneticPr fontId="3"/>
  </si>
  <si>
    <t>鵜川原</t>
    <rPh sb="0" eb="1">
      <t>ウ</t>
    </rPh>
    <rPh sb="1" eb="3">
      <t>ガワラ</t>
    </rPh>
    <phoneticPr fontId="3"/>
  </si>
  <si>
    <t>基本部数</t>
    <rPh sb="0" eb="2">
      <t>キホン</t>
    </rPh>
    <rPh sb="2" eb="4">
      <t>ブスウ</t>
    </rPh>
    <phoneticPr fontId="3"/>
  </si>
  <si>
    <t>中日折込</t>
    <rPh sb="0" eb="2">
      <t>チュウニチ</t>
    </rPh>
    <rPh sb="2" eb="4">
      <t>オリコミ</t>
    </rPh>
    <phoneticPr fontId="3"/>
  </si>
  <si>
    <t>ポスティング</t>
    <phoneticPr fontId="3"/>
  </si>
  <si>
    <t>中日新聞</t>
    <rPh sb="0" eb="2">
      <t>チュウニチ</t>
    </rPh>
    <rPh sb="2" eb="4">
      <t>シンブン</t>
    </rPh>
    <phoneticPr fontId="3"/>
  </si>
  <si>
    <t>ご依頼枚数</t>
    <rPh sb="1" eb="3">
      <t>イライ</t>
    </rPh>
    <rPh sb="3" eb="5">
      <t>マイスウ</t>
    </rPh>
    <phoneticPr fontId="3"/>
  </si>
  <si>
    <t>わたらい</t>
    <phoneticPr fontId="3"/>
  </si>
  <si>
    <t xml:space="preserve">-   </t>
    <phoneticPr fontId="3"/>
  </si>
  <si>
    <t xml:space="preserve">-   </t>
    <phoneticPr fontId="3"/>
  </si>
  <si>
    <t>3　店</t>
    <rPh sb="2" eb="3">
      <t>テン</t>
    </rPh>
    <phoneticPr fontId="3"/>
  </si>
  <si>
    <t>津新町</t>
    <rPh sb="0" eb="1">
      <t>ツ</t>
    </rPh>
    <rPh sb="1" eb="3">
      <t>アラマチ</t>
    </rPh>
    <phoneticPr fontId="3"/>
  </si>
  <si>
    <t>津橋北</t>
    <rPh sb="0" eb="1">
      <t>ツ</t>
    </rPh>
    <rPh sb="1" eb="2">
      <t>ハシ</t>
    </rPh>
    <rPh sb="2" eb="3">
      <t>キタ</t>
    </rPh>
    <phoneticPr fontId="3"/>
  </si>
  <si>
    <t>※２　伊勢市欄</t>
    <rPh sb="3" eb="6">
      <t>イセシ</t>
    </rPh>
    <rPh sb="6" eb="7">
      <t>ラン</t>
    </rPh>
    <phoneticPr fontId="3"/>
  </si>
  <si>
    <t>木曽岬町</t>
    <rPh sb="0" eb="2">
      <t>キソ</t>
    </rPh>
    <rPh sb="2" eb="3">
      <t>ミサキ</t>
    </rPh>
    <rPh sb="3" eb="4">
      <t>チョウ</t>
    </rPh>
    <phoneticPr fontId="3"/>
  </si>
  <si>
    <t>木曽岬</t>
    <rPh sb="0" eb="2">
      <t>キソ</t>
    </rPh>
    <rPh sb="2" eb="3">
      <t>ミサキ</t>
    </rPh>
    <phoneticPr fontId="3"/>
  </si>
  <si>
    <t>桑　名　郡</t>
    <rPh sb="0" eb="1">
      <t>クワ</t>
    </rPh>
    <rPh sb="2" eb="3">
      <t>ナ</t>
    </rPh>
    <rPh sb="4" eb="5">
      <t>グン</t>
    </rPh>
    <phoneticPr fontId="3"/>
  </si>
  <si>
    <t>（合計）</t>
    <rPh sb="1" eb="3">
      <t>ゴウケイ</t>
    </rPh>
    <phoneticPr fontId="3"/>
  </si>
  <si>
    <t>奥津</t>
    <rPh sb="0" eb="2">
      <t>オクツ</t>
    </rPh>
    <phoneticPr fontId="3"/>
  </si>
  <si>
    <t>NS</t>
    <phoneticPr fontId="3"/>
  </si>
  <si>
    <t>NS</t>
    <phoneticPr fontId="3"/>
  </si>
  <si>
    <t xml:space="preserve">N </t>
    <phoneticPr fontId="3"/>
  </si>
  <si>
    <t>NSI</t>
    <phoneticPr fontId="3"/>
  </si>
  <si>
    <t>NAMYSI</t>
    <phoneticPr fontId="3"/>
  </si>
  <si>
    <t>NAMSI</t>
    <phoneticPr fontId="3"/>
  </si>
  <si>
    <t>NAMI</t>
    <phoneticPr fontId="3"/>
  </si>
  <si>
    <t>NAMI</t>
    <phoneticPr fontId="3"/>
  </si>
  <si>
    <t>NM</t>
    <phoneticPr fontId="3"/>
  </si>
  <si>
    <t>NMSI</t>
    <phoneticPr fontId="3"/>
  </si>
  <si>
    <t>NMS</t>
    <phoneticPr fontId="3"/>
  </si>
  <si>
    <t>SI</t>
    <phoneticPr fontId="3"/>
  </si>
  <si>
    <t>NSI</t>
    <phoneticPr fontId="3"/>
  </si>
  <si>
    <t>NAMSI</t>
    <phoneticPr fontId="3"/>
  </si>
  <si>
    <t>NS</t>
    <phoneticPr fontId="3"/>
  </si>
  <si>
    <t>AMSI</t>
    <phoneticPr fontId="3"/>
  </si>
  <si>
    <t>NAMSI</t>
    <phoneticPr fontId="3"/>
  </si>
  <si>
    <t>AMI</t>
    <phoneticPr fontId="3"/>
  </si>
  <si>
    <t>NAMI</t>
    <phoneticPr fontId="3"/>
  </si>
  <si>
    <t>I</t>
    <phoneticPr fontId="3"/>
  </si>
  <si>
    <t>伊勢中川</t>
    <rPh sb="0" eb="2">
      <t>イセ</t>
    </rPh>
    <rPh sb="2" eb="4">
      <t>ナカガワ</t>
    </rPh>
    <phoneticPr fontId="3"/>
  </si>
  <si>
    <t>深谷</t>
    <rPh sb="0" eb="1">
      <t>フカ</t>
    </rPh>
    <rPh sb="1" eb="2">
      <t>ヤ</t>
    </rPh>
    <phoneticPr fontId="3"/>
  </si>
  <si>
    <t>大淀</t>
    <rPh sb="0" eb="1">
      <t>オオ</t>
    </rPh>
    <rPh sb="1" eb="2">
      <t>ヨド</t>
    </rPh>
    <phoneticPr fontId="3"/>
  </si>
  <si>
    <t>度会郡度会町</t>
    <phoneticPr fontId="3"/>
  </si>
  <si>
    <t>多気郡明和町</t>
    <phoneticPr fontId="3"/>
  </si>
  <si>
    <t>NSI</t>
    <phoneticPr fontId="3"/>
  </si>
  <si>
    <t>NAMSI</t>
    <phoneticPr fontId="3"/>
  </si>
  <si>
    <t>度会郡玉城町</t>
    <phoneticPr fontId="3"/>
  </si>
  <si>
    <t>松阪徳和</t>
    <rPh sb="0" eb="2">
      <t>マツサカ</t>
    </rPh>
    <rPh sb="2" eb="3">
      <t>トク</t>
    </rPh>
    <rPh sb="3" eb="4">
      <t>ワ</t>
    </rPh>
    <phoneticPr fontId="3"/>
  </si>
  <si>
    <t>※1</t>
    <phoneticPr fontId="3"/>
  </si>
  <si>
    <t>※2</t>
  </si>
  <si>
    <t>津一志</t>
    <rPh sb="0" eb="1">
      <t>ツ</t>
    </rPh>
    <rPh sb="1" eb="3">
      <t>イチシ</t>
    </rPh>
    <phoneticPr fontId="3"/>
  </si>
  <si>
    <t>NS</t>
    <phoneticPr fontId="3"/>
  </si>
  <si>
    <t>NSI</t>
    <phoneticPr fontId="3"/>
  </si>
  <si>
    <t>【お願い】</t>
    <rPh sb="2" eb="3">
      <t>ネガ</t>
    </rPh>
    <phoneticPr fontId="3"/>
  </si>
  <si>
    <t>広告主様へのお願い</t>
    <rPh sb="0" eb="3">
      <t>コウコクヌシ</t>
    </rPh>
    <rPh sb="3" eb="4">
      <t>サマ</t>
    </rPh>
    <rPh sb="7" eb="8">
      <t>ネガ</t>
    </rPh>
    <phoneticPr fontId="3"/>
  </si>
  <si>
    <t>② 部数表の販売店名後のアルファベットは、他の新聞を基本部数に含んでいます。</t>
    <rPh sb="2" eb="4">
      <t>ブスウ</t>
    </rPh>
    <rPh sb="4" eb="5">
      <t>ヒョウ</t>
    </rPh>
    <rPh sb="6" eb="9">
      <t>ハンバイテン</t>
    </rPh>
    <rPh sb="9" eb="10">
      <t>メイ</t>
    </rPh>
    <rPh sb="10" eb="11">
      <t>アト</t>
    </rPh>
    <rPh sb="21" eb="22">
      <t>ホカ</t>
    </rPh>
    <rPh sb="23" eb="25">
      <t>シンブン</t>
    </rPh>
    <rPh sb="26" eb="28">
      <t>キホン</t>
    </rPh>
    <rPh sb="28" eb="30">
      <t>ブスウ</t>
    </rPh>
    <rPh sb="31" eb="32">
      <t>フク</t>
    </rPh>
    <phoneticPr fontId="3"/>
  </si>
  <si>
    <t>　　（記号）　Ａ・・・朝日との合売、　M・・・毎日、　Ｙ・・・読売、　Ｓ・・・産経、　Ｉ ・・・伊勢 、　Ｎ・・・日経　　</t>
    <rPh sb="3" eb="5">
      <t>キゴウ</t>
    </rPh>
    <rPh sb="11" eb="13">
      <t>アサヒ</t>
    </rPh>
    <rPh sb="15" eb="16">
      <t>ゴウ</t>
    </rPh>
    <rPh sb="16" eb="17">
      <t>バイ</t>
    </rPh>
    <rPh sb="57" eb="59">
      <t>ニッケイ</t>
    </rPh>
    <phoneticPr fontId="3"/>
  </si>
  <si>
    <t>④ 選挙の開票報道等の都合で、新聞が遅れるときは折込できません。</t>
    <rPh sb="2" eb="4">
      <t>センキョ</t>
    </rPh>
    <rPh sb="5" eb="7">
      <t>カイヒョウ</t>
    </rPh>
    <rPh sb="7" eb="9">
      <t>ホウドウ</t>
    </rPh>
    <rPh sb="9" eb="10">
      <t>トウ</t>
    </rPh>
    <rPh sb="11" eb="13">
      <t>ツゴウ</t>
    </rPh>
    <rPh sb="15" eb="17">
      <t>シンブン</t>
    </rPh>
    <rPh sb="18" eb="19">
      <t>オク</t>
    </rPh>
    <rPh sb="24" eb="26">
      <t>オリコミ</t>
    </rPh>
    <phoneticPr fontId="3"/>
  </si>
  <si>
    <t>1.　広告の内容がはっきりしないもの。および、広告主の所在地、事業所名、ＨＰアドレス等のいずれの記載もなく、</t>
    <rPh sb="42" eb="43">
      <t>トウ</t>
    </rPh>
    <rPh sb="48" eb="50">
      <t>キサイ</t>
    </rPh>
    <phoneticPr fontId="3"/>
  </si>
  <si>
    <t>2.　虚偽または誇大な表現により、誤認されるおそれのあるもの。「日本一」「業界一」等の最高・最大級の表現、</t>
    <rPh sb="17" eb="19">
      <t>ゴニン</t>
    </rPh>
    <rPh sb="32" eb="35">
      <t>ニホンイチ</t>
    </rPh>
    <rPh sb="37" eb="40">
      <t>ギョウカイイチ</t>
    </rPh>
    <rPh sb="41" eb="42">
      <t>トウ</t>
    </rPh>
    <rPh sb="43" eb="45">
      <t>サイコウ</t>
    </rPh>
    <rPh sb="46" eb="49">
      <t>サイダイキュウ</t>
    </rPh>
    <rPh sb="50" eb="52">
      <t>ヒョウゲン</t>
    </rPh>
    <phoneticPr fontId="3"/>
  </si>
  <si>
    <t xml:space="preserve"> 「絶対に」「確実に」等、商品の性能、効能、効果を保証する断定的な表現を用いたもの。</t>
    <rPh sb="19" eb="21">
      <t>コウノウ</t>
    </rPh>
    <rPh sb="22" eb="24">
      <t>コウカ</t>
    </rPh>
    <rPh sb="25" eb="27">
      <t>ホショウ</t>
    </rPh>
    <rPh sb="29" eb="32">
      <t>ダンテイテキ</t>
    </rPh>
    <rPh sb="33" eb="35">
      <t>ヒョウゲン</t>
    </rPh>
    <rPh sb="36" eb="37">
      <t>モチ</t>
    </rPh>
    <phoneticPr fontId="3"/>
  </si>
  <si>
    <t xml:space="preserve"> 薬事法、医療法など法律や条例に触れると思われるもの。</t>
    <rPh sb="1" eb="4">
      <t>ヤクジホウ</t>
    </rPh>
    <rPh sb="5" eb="8">
      <t>イリョウホウ</t>
    </rPh>
    <rPh sb="10" eb="12">
      <t>ホウリツ</t>
    </rPh>
    <rPh sb="13" eb="15">
      <t>ジョウレイ</t>
    </rPh>
    <rPh sb="16" eb="17">
      <t>フ</t>
    </rPh>
    <rPh sb="20" eb="21">
      <t>オモ</t>
    </rPh>
    <phoneticPr fontId="3"/>
  </si>
  <si>
    <t>4.　広告主の主観的意見、意図、表現がみられ、他社を誹謗中傷し、</t>
    <rPh sb="3" eb="6">
      <t>コウコクヌシ</t>
    </rPh>
    <rPh sb="7" eb="10">
      <t>シュカンテキ</t>
    </rPh>
    <rPh sb="10" eb="12">
      <t>イケン</t>
    </rPh>
    <rPh sb="13" eb="15">
      <t>イト</t>
    </rPh>
    <rPh sb="16" eb="18">
      <t>ヒョウゲン</t>
    </rPh>
    <rPh sb="23" eb="25">
      <t>タシャ</t>
    </rPh>
    <rPh sb="26" eb="28">
      <t>ヒボウ</t>
    </rPh>
    <rPh sb="28" eb="30">
      <t>チュウショウ</t>
    </rPh>
    <phoneticPr fontId="3"/>
  </si>
  <si>
    <t>5.　「新聞業における公正競争規約」に触れる抽選券・金券などを刷り込んだもの、</t>
    <rPh sb="4" eb="6">
      <t>シンブン</t>
    </rPh>
    <rPh sb="6" eb="7">
      <t>ギョウ</t>
    </rPh>
    <rPh sb="11" eb="13">
      <t>コウセイ</t>
    </rPh>
    <rPh sb="13" eb="15">
      <t>キョウソウ</t>
    </rPh>
    <rPh sb="15" eb="17">
      <t>キヤク</t>
    </rPh>
    <rPh sb="19" eb="20">
      <t>フ</t>
    </rPh>
    <rPh sb="22" eb="24">
      <t>チュウセン</t>
    </rPh>
    <rPh sb="24" eb="25">
      <t>ケン</t>
    </rPh>
    <rPh sb="26" eb="28">
      <t>キンケン</t>
    </rPh>
    <rPh sb="31" eb="32">
      <t>ス</t>
    </rPh>
    <rPh sb="33" eb="34">
      <t>コ</t>
    </rPh>
    <phoneticPr fontId="3"/>
  </si>
  <si>
    <t>6.　政治問題や係争中（もしくは係争が予想される）の問題について、一方的な主張を述べたものや、</t>
    <rPh sb="3" eb="5">
      <t>セイジ</t>
    </rPh>
    <rPh sb="5" eb="7">
      <t>モンダイ</t>
    </rPh>
    <rPh sb="8" eb="11">
      <t>ケイソウチュウ</t>
    </rPh>
    <rPh sb="16" eb="18">
      <t>ケイソウ</t>
    </rPh>
    <rPh sb="19" eb="21">
      <t>ヨソウ</t>
    </rPh>
    <rPh sb="26" eb="28">
      <t>モンダイ</t>
    </rPh>
    <rPh sb="33" eb="36">
      <t>イッポウテキ</t>
    </rPh>
    <rPh sb="37" eb="39">
      <t>シュチョウ</t>
    </rPh>
    <rPh sb="40" eb="41">
      <t>ノ</t>
    </rPh>
    <phoneticPr fontId="3"/>
  </si>
  <si>
    <t xml:space="preserve"> 立候補が予定されている人物の名称を記載するなど、選挙の事前運動と推量されるもの。</t>
    <rPh sb="1" eb="4">
      <t>リッコウホ</t>
    </rPh>
    <rPh sb="5" eb="7">
      <t>ヨテイ</t>
    </rPh>
    <rPh sb="12" eb="14">
      <t>ジンブツ</t>
    </rPh>
    <rPh sb="15" eb="17">
      <t>メイショウ</t>
    </rPh>
    <rPh sb="18" eb="20">
      <t>キサイ</t>
    </rPh>
    <rPh sb="25" eb="27">
      <t>センキョ</t>
    </rPh>
    <rPh sb="28" eb="30">
      <t>ジゼン</t>
    </rPh>
    <rPh sb="30" eb="32">
      <t>ウンドウ</t>
    </rPh>
    <rPh sb="33" eb="35">
      <t>スイリョウ</t>
    </rPh>
    <phoneticPr fontId="3"/>
  </si>
  <si>
    <t>7.　煽情的な言葉や、写真、イラスト等を用いた表現で、暴力・犯罪を肯定・礼讃するなど、公序良俗に反する表現のもの。</t>
    <rPh sb="3" eb="5">
      <t>センジョウ</t>
    </rPh>
    <rPh sb="5" eb="6">
      <t>テキ</t>
    </rPh>
    <rPh sb="7" eb="9">
      <t>コトバ</t>
    </rPh>
    <rPh sb="11" eb="13">
      <t>シャシン</t>
    </rPh>
    <rPh sb="18" eb="19">
      <t>トウ</t>
    </rPh>
    <rPh sb="20" eb="21">
      <t>モチ</t>
    </rPh>
    <rPh sb="23" eb="25">
      <t>ヒョウゲン</t>
    </rPh>
    <rPh sb="27" eb="29">
      <t>ボウリョク</t>
    </rPh>
    <rPh sb="30" eb="32">
      <t>ハンザイ</t>
    </rPh>
    <rPh sb="33" eb="35">
      <t>コウテイ</t>
    </rPh>
    <rPh sb="36" eb="37">
      <t>レイ</t>
    </rPh>
    <rPh sb="37" eb="38">
      <t>サン</t>
    </rPh>
    <rPh sb="43" eb="47">
      <t>コウジョリョウゾク</t>
    </rPh>
    <rPh sb="48" eb="49">
      <t>ハン</t>
    </rPh>
    <rPh sb="51" eb="53">
      <t>ヒョウゲン</t>
    </rPh>
    <phoneticPr fontId="3"/>
  </si>
  <si>
    <t>8.　不動産広告で、広告主の名称、所在地、販売物件の所在地、地目、建築の可否、建ぺい率、交通アクセス、価格、</t>
    <rPh sb="3" eb="6">
      <t>フドウサン</t>
    </rPh>
    <rPh sb="6" eb="8">
      <t>コウコク</t>
    </rPh>
    <rPh sb="10" eb="13">
      <t>コウコクヌシ</t>
    </rPh>
    <rPh sb="14" eb="16">
      <t>メイショウ</t>
    </rPh>
    <rPh sb="17" eb="20">
      <t>ショザイチ</t>
    </rPh>
    <rPh sb="21" eb="23">
      <t>ハンバイ</t>
    </rPh>
    <rPh sb="23" eb="25">
      <t>ブッケン</t>
    </rPh>
    <rPh sb="26" eb="29">
      <t>ショザイチ</t>
    </rPh>
    <rPh sb="30" eb="31">
      <t>ジ</t>
    </rPh>
    <rPh sb="31" eb="32">
      <t>モク</t>
    </rPh>
    <rPh sb="33" eb="35">
      <t>ケンチク</t>
    </rPh>
    <rPh sb="36" eb="38">
      <t>カヒ</t>
    </rPh>
    <rPh sb="39" eb="40">
      <t>ケン</t>
    </rPh>
    <rPh sb="42" eb="43">
      <t>リツ</t>
    </rPh>
    <rPh sb="44" eb="46">
      <t>コウツウ</t>
    </rPh>
    <rPh sb="51" eb="53">
      <t>カカク</t>
    </rPh>
    <phoneticPr fontId="3"/>
  </si>
  <si>
    <t xml:space="preserve"> 管理費、維持費、販売条件、宅建業法による免許証番号などが明確に記載されてないもの。</t>
    <rPh sb="9" eb="11">
      <t>ハンバイ</t>
    </rPh>
    <rPh sb="11" eb="13">
      <t>ジョウケン</t>
    </rPh>
    <rPh sb="14" eb="16">
      <t>タッケン</t>
    </rPh>
    <rPh sb="16" eb="17">
      <t>ギョウ</t>
    </rPh>
    <rPh sb="17" eb="18">
      <t>ホウ</t>
    </rPh>
    <rPh sb="21" eb="23">
      <t>メンキョ</t>
    </rPh>
    <rPh sb="23" eb="24">
      <t>ショウ</t>
    </rPh>
    <rPh sb="24" eb="26">
      <t>バンゴウ</t>
    </rPh>
    <rPh sb="29" eb="31">
      <t>メイカク</t>
    </rPh>
    <rPh sb="32" eb="34">
      <t>キサイ</t>
    </rPh>
    <phoneticPr fontId="3"/>
  </si>
  <si>
    <t>9.　貸金業広告で、貸金業規制法で定められている必要事項が表示されていないもの。</t>
    <rPh sb="3" eb="5">
      <t>カシキン</t>
    </rPh>
    <rPh sb="5" eb="6">
      <t>ギョウ</t>
    </rPh>
    <rPh sb="6" eb="8">
      <t>コウコク</t>
    </rPh>
    <rPh sb="10" eb="12">
      <t>カシキン</t>
    </rPh>
    <rPh sb="12" eb="13">
      <t>ギョウ</t>
    </rPh>
    <rPh sb="13" eb="16">
      <t>キセイホウ</t>
    </rPh>
    <rPh sb="17" eb="18">
      <t>サダ</t>
    </rPh>
    <rPh sb="24" eb="26">
      <t>ヒツヨウ</t>
    </rPh>
    <rPh sb="26" eb="28">
      <t>ジコウ</t>
    </rPh>
    <rPh sb="29" eb="31">
      <t>ヒョウジ</t>
    </rPh>
    <phoneticPr fontId="3"/>
  </si>
  <si>
    <t xml:space="preserve"> （商号、名称、氏名、登録番号、住所、利率等）</t>
    <rPh sb="2" eb="4">
      <t>ショウゴウ</t>
    </rPh>
    <rPh sb="5" eb="7">
      <t>メイショウ</t>
    </rPh>
    <rPh sb="8" eb="10">
      <t>シメイ</t>
    </rPh>
    <rPh sb="11" eb="13">
      <t>トウロク</t>
    </rPh>
    <rPh sb="13" eb="15">
      <t>バンゴウ</t>
    </rPh>
    <rPh sb="16" eb="18">
      <t>ジュウショ</t>
    </rPh>
    <rPh sb="19" eb="21">
      <t>リリツ</t>
    </rPh>
    <rPh sb="21" eb="22">
      <t>トウ</t>
    </rPh>
    <phoneticPr fontId="3"/>
  </si>
  <si>
    <t>　10.　発行本社の新聞と混同、誤認されると思われるものや、他紙の社名、題字、記事、催事などが掲載、引用されているもの。</t>
    <rPh sb="5" eb="7">
      <t>ハッコウ</t>
    </rPh>
    <rPh sb="7" eb="9">
      <t>ホンシャ</t>
    </rPh>
    <rPh sb="10" eb="12">
      <t>シンブン</t>
    </rPh>
    <rPh sb="13" eb="15">
      <t>コンドウ</t>
    </rPh>
    <rPh sb="16" eb="18">
      <t>ゴニン</t>
    </rPh>
    <rPh sb="22" eb="23">
      <t>オモ</t>
    </rPh>
    <rPh sb="30" eb="32">
      <t>タシ</t>
    </rPh>
    <rPh sb="33" eb="35">
      <t>シャメイ</t>
    </rPh>
    <rPh sb="36" eb="38">
      <t>ダイジ</t>
    </rPh>
    <rPh sb="39" eb="41">
      <t>キジ</t>
    </rPh>
    <rPh sb="42" eb="44">
      <t>サイジ</t>
    </rPh>
    <rPh sb="47" eb="49">
      <t>ケイサイ</t>
    </rPh>
    <rPh sb="50" eb="52">
      <t>インヨウ</t>
    </rPh>
    <phoneticPr fontId="3"/>
  </si>
  <si>
    <t xml:space="preserve"> その他、著作権・肖像権・商標権等を侵害するおそれがあるもの。</t>
    <rPh sb="3" eb="4">
      <t>タ</t>
    </rPh>
    <rPh sb="5" eb="8">
      <t>チョサクケン</t>
    </rPh>
    <rPh sb="9" eb="11">
      <t>ショウゾウ</t>
    </rPh>
    <rPh sb="11" eb="12">
      <t>ケン</t>
    </rPh>
    <rPh sb="13" eb="16">
      <t>ショウヒョウケン</t>
    </rPh>
    <rPh sb="16" eb="17">
      <t>トウ</t>
    </rPh>
    <rPh sb="18" eb="20">
      <t>シンガイ</t>
    </rPh>
    <phoneticPr fontId="3"/>
  </si>
  <si>
    <t>　11.　新聞社がそれぞれ定めた広告掲載基準に照らして、新聞折込が不適当と認められるもの。</t>
    <rPh sb="5" eb="8">
      <t>シンブンシャ</t>
    </rPh>
    <rPh sb="13" eb="14">
      <t>サダ</t>
    </rPh>
    <rPh sb="16" eb="18">
      <t>コウコク</t>
    </rPh>
    <rPh sb="18" eb="20">
      <t>ケイサイ</t>
    </rPh>
    <rPh sb="20" eb="22">
      <t>キジュン</t>
    </rPh>
    <rPh sb="23" eb="24">
      <t>テ</t>
    </rPh>
    <rPh sb="28" eb="30">
      <t>シンブン</t>
    </rPh>
    <rPh sb="30" eb="32">
      <t>オリコミ</t>
    </rPh>
    <rPh sb="33" eb="36">
      <t>フテキトウ</t>
    </rPh>
    <rPh sb="37" eb="38">
      <t>ミト</t>
    </rPh>
    <phoneticPr fontId="3"/>
  </si>
  <si>
    <t>　12.　新聞販売店の営業活動に支障をきたし、不利益になると判断されるもの。</t>
    <rPh sb="5" eb="7">
      <t>シンブン</t>
    </rPh>
    <rPh sb="7" eb="10">
      <t>ハンバイテン</t>
    </rPh>
    <rPh sb="11" eb="13">
      <t>エイギョウ</t>
    </rPh>
    <rPh sb="13" eb="15">
      <t>カツドウ</t>
    </rPh>
    <rPh sb="16" eb="18">
      <t>シショウ</t>
    </rPh>
    <rPh sb="23" eb="26">
      <t>フリエキ</t>
    </rPh>
    <rPh sb="30" eb="32">
      <t>ハンダン</t>
    </rPh>
    <phoneticPr fontId="3"/>
  </si>
  <si>
    <t>⑦ 事業所が連合（連名）して行う広告は、連合広告となり、一部地区で料金が異なったり、取扱い不可となる場合があります。</t>
    <rPh sb="2" eb="5">
      <t>ジギョウショ</t>
    </rPh>
    <rPh sb="6" eb="8">
      <t>レンゴウ</t>
    </rPh>
    <rPh sb="9" eb="11">
      <t>レンメイ</t>
    </rPh>
    <rPh sb="14" eb="15">
      <t>オコナ</t>
    </rPh>
    <rPh sb="16" eb="18">
      <t>コウコク</t>
    </rPh>
    <rPh sb="20" eb="22">
      <t>レンゴウ</t>
    </rPh>
    <rPh sb="22" eb="24">
      <t>コウコク</t>
    </rPh>
    <rPh sb="28" eb="30">
      <t>イチブ</t>
    </rPh>
    <rPh sb="30" eb="32">
      <t>チク</t>
    </rPh>
    <rPh sb="33" eb="35">
      <t>リョウキン</t>
    </rPh>
    <rPh sb="36" eb="37">
      <t>コト</t>
    </rPh>
    <rPh sb="42" eb="44">
      <t>トリアツカイ</t>
    </rPh>
    <rPh sb="45" eb="47">
      <t>フカ</t>
    </rPh>
    <rPh sb="50" eb="52">
      <t>バアイ</t>
    </rPh>
    <phoneticPr fontId="3"/>
  </si>
  <si>
    <t>1.　配布日</t>
    <rPh sb="3" eb="5">
      <t>ハイフ</t>
    </rPh>
    <rPh sb="5" eb="6">
      <t>ビ</t>
    </rPh>
    <phoneticPr fontId="3"/>
  </si>
  <si>
    <t>　　・愛知県：毎月第2金曜日　第4金曜日</t>
    <rPh sb="3" eb="6">
      <t>アイチケン</t>
    </rPh>
    <rPh sb="7" eb="9">
      <t>マイツキ</t>
    </rPh>
    <rPh sb="9" eb="10">
      <t>ダイ</t>
    </rPh>
    <rPh sb="11" eb="14">
      <t>キンヨウビ</t>
    </rPh>
    <rPh sb="15" eb="16">
      <t>ダイ</t>
    </rPh>
    <rPh sb="17" eb="20">
      <t>キンヨウビ</t>
    </rPh>
    <phoneticPr fontId="3"/>
  </si>
  <si>
    <t>※未購読者への配布は当日中が原則</t>
    <rPh sb="1" eb="5">
      <t>ミコウドクシャ</t>
    </rPh>
    <rPh sb="7" eb="9">
      <t>ハイフ</t>
    </rPh>
    <rPh sb="10" eb="13">
      <t>トウジツチュウ</t>
    </rPh>
    <rPh sb="14" eb="16">
      <t>ゲンソク</t>
    </rPh>
    <phoneticPr fontId="3"/>
  </si>
  <si>
    <t>※未購読者への配布は当日とその翌日中が原則</t>
    <rPh sb="15" eb="17">
      <t>ヨクジツ</t>
    </rPh>
    <rPh sb="17" eb="18">
      <t>ナカ</t>
    </rPh>
    <rPh sb="19" eb="21">
      <t>ゲンソク</t>
    </rPh>
    <phoneticPr fontId="3"/>
  </si>
  <si>
    <t>2.　配布物</t>
    <rPh sb="3" eb="5">
      <t>ハイフ</t>
    </rPh>
    <rPh sb="5" eb="6">
      <t>ブツ</t>
    </rPh>
    <phoneticPr fontId="3"/>
  </si>
  <si>
    <t>　　・中日新聞折込広告取扱い基準を満たしたチラシ。</t>
    <rPh sb="3" eb="5">
      <t>チュウニチ</t>
    </rPh>
    <rPh sb="5" eb="7">
      <t>シンブン</t>
    </rPh>
    <rPh sb="7" eb="9">
      <t>オリコミ</t>
    </rPh>
    <rPh sb="9" eb="11">
      <t>コウコク</t>
    </rPh>
    <rPh sb="11" eb="13">
      <t>トリアツカイ</t>
    </rPh>
    <rPh sb="14" eb="16">
      <t>キジュン</t>
    </rPh>
    <rPh sb="17" eb="18">
      <t>ミ</t>
    </rPh>
    <phoneticPr fontId="3"/>
  </si>
  <si>
    <t>3.　配布方法</t>
    <rPh sb="3" eb="5">
      <t>ハイフ</t>
    </rPh>
    <rPh sb="5" eb="7">
      <t>ホウホウ</t>
    </rPh>
    <phoneticPr fontId="3"/>
  </si>
  <si>
    <t>　　・中日新聞の購読者へは朝刊に折り込み。</t>
    <rPh sb="3" eb="5">
      <t>チュウニチ</t>
    </rPh>
    <rPh sb="5" eb="7">
      <t>シンブン</t>
    </rPh>
    <rPh sb="8" eb="11">
      <t>コウドクシャ</t>
    </rPh>
    <rPh sb="13" eb="15">
      <t>チョウカン</t>
    </rPh>
    <rPh sb="16" eb="17">
      <t>オ</t>
    </rPh>
    <rPh sb="18" eb="19">
      <t>コ</t>
    </rPh>
    <phoneticPr fontId="3"/>
  </si>
  <si>
    <t>　　・中日新聞未購読者へは情報紙とともに配布。</t>
    <rPh sb="3" eb="5">
      <t>チュウニチ</t>
    </rPh>
    <rPh sb="5" eb="7">
      <t>シンブン</t>
    </rPh>
    <rPh sb="7" eb="11">
      <t>ミコウドクシャ</t>
    </rPh>
    <rPh sb="13" eb="16">
      <t>ジョウホウシ</t>
    </rPh>
    <rPh sb="20" eb="22">
      <t>ハイフ</t>
    </rPh>
    <phoneticPr fontId="3"/>
  </si>
  <si>
    <t>4.　定義に関して</t>
    <rPh sb="3" eb="5">
      <t>テイギ</t>
    </rPh>
    <rPh sb="6" eb="7">
      <t>カン</t>
    </rPh>
    <phoneticPr fontId="3"/>
  </si>
  <si>
    <t>5.　配布料金</t>
    <rPh sb="3" eb="5">
      <t>ハイフ</t>
    </rPh>
    <rPh sb="5" eb="7">
      <t>リョウキン</t>
    </rPh>
    <phoneticPr fontId="3"/>
  </si>
  <si>
    <t>　　・特殊な形態、サイズは折込広告料金に準じ個別に検討する。</t>
    <rPh sb="3" eb="5">
      <t>トクシュ</t>
    </rPh>
    <rPh sb="6" eb="8">
      <t>ケイタイ</t>
    </rPh>
    <rPh sb="13" eb="15">
      <t>オリコミ</t>
    </rPh>
    <rPh sb="15" eb="17">
      <t>コウコク</t>
    </rPh>
    <rPh sb="17" eb="19">
      <t>リョウキン</t>
    </rPh>
    <rPh sb="20" eb="21">
      <t>ジュン</t>
    </rPh>
    <rPh sb="22" eb="24">
      <t>コベツ</t>
    </rPh>
    <rPh sb="25" eb="27">
      <t>ケントウ</t>
    </rPh>
    <phoneticPr fontId="3"/>
  </si>
  <si>
    <t>6.　取扱注意事項</t>
    <rPh sb="3" eb="5">
      <t>トリアツカイ</t>
    </rPh>
    <rPh sb="5" eb="7">
      <t>チュウイ</t>
    </rPh>
    <rPh sb="7" eb="9">
      <t>ジコウ</t>
    </rPh>
    <phoneticPr fontId="3"/>
  </si>
  <si>
    <t>　　・合売店では一部他紙一般紙にも折り込まれます。</t>
    <rPh sb="10" eb="12">
      <t>タシ</t>
    </rPh>
    <phoneticPr fontId="3"/>
  </si>
  <si>
    <t>　　・同じ配布エリアでも配布日によって情報紙が異なります。</t>
    <phoneticPr fontId="3"/>
  </si>
  <si>
    <t>　　・台風などの悪天候の場合、配布日は上記の限りではありません。</t>
    <phoneticPr fontId="3"/>
  </si>
  <si>
    <t>※3</t>
    <phoneticPr fontId="3"/>
  </si>
  <si>
    <t>⑤ 当社は日本新聞協会の「折込広告の取扱基準」および、新聞社の「広告掲載基準」を参考として、</t>
    <rPh sb="2" eb="4">
      <t>トウシャ</t>
    </rPh>
    <rPh sb="5" eb="7">
      <t>ニホン</t>
    </rPh>
    <rPh sb="7" eb="9">
      <t>シンブン</t>
    </rPh>
    <rPh sb="9" eb="11">
      <t>キョウカイ</t>
    </rPh>
    <rPh sb="13" eb="15">
      <t>オリコミ</t>
    </rPh>
    <rPh sb="15" eb="17">
      <t>コウコク</t>
    </rPh>
    <rPh sb="18" eb="20">
      <t>トリアツカイ</t>
    </rPh>
    <rPh sb="20" eb="22">
      <t>キジュン</t>
    </rPh>
    <rPh sb="27" eb="30">
      <t>シンブンシャ</t>
    </rPh>
    <rPh sb="32" eb="34">
      <t>コウコク</t>
    </rPh>
    <rPh sb="34" eb="36">
      <t>ケイサイ</t>
    </rPh>
    <rPh sb="36" eb="38">
      <t>キジュン</t>
    </rPh>
    <rPh sb="40" eb="42">
      <t>サンコウ</t>
    </rPh>
    <phoneticPr fontId="3"/>
  </si>
  <si>
    <t xml:space="preserve"> 広告責任者が明確でないもの。</t>
    <phoneticPr fontId="3"/>
  </si>
  <si>
    <t>　　</t>
    <phoneticPr fontId="3"/>
  </si>
  <si>
    <t>3.　景表法（不当景品付販売・不当表示の禁止）、不正競争防止法（コピー商品等の販売宣伝の禁止）などのほか、</t>
    <phoneticPr fontId="3"/>
  </si>
  <si>
    <t xml:space="preserve"> （医薬品等を否定する内容や迷信に類する非科学的な内容のもの等）</t>
    <phoneticPr fontId="3"/>
  </si>
  <si>
    <t xml:space="preserve"> 結果的に他社の名誉、信用を傷つけるおそれがある表現のもの。（誹謗中傷広告等）</t>
    <phoneticPr fontId="3"/>
  </si>
  <si>
    <t xml:space="preserve"> </t>
    <phoneticPr fontId="3"/>
  </si>
  <si>
    <t xml:space="preserve"> クーポン付き広告に関する規則、運営細則に違反するもの。</t>
    <phoneticPr fontId="3"/>
  </si>
  <si>
    <t>　　　 ご不明な点がございましたら当社へご相談ください。</t>
    <phoneticPr fontId="3"/>
  </si>
  <si>
    <t xml:space="preserve"> 事前にお問い合わせください。</t>
    <phoneticPr fontId="3"/>
  </si>
  <si>
    <t>桑名南部</t>
    <rPh sb="0" eb="2">
      <t>クワナ</t>
    </rPh>
    <rPh sb="2" eb="4">
      <t>ナンブ</t>
    </rPh>
    <phoneticPr fontId="3"/>
  </si>
  <si>
    <t>桑名中央</t>
    <rPh sb="0" eb="2">
      <t>クワナ</t>
    </rPh>
    <rPh sb="2" eb="4">
      <t>チュウオウ</t>
    </rPh>
    <phoneticPr fontId="3"/>
  </si>
  <si>
    <t>桑名正和</t>
    <rPh sb="0" eb="2">
      <t>クワナ</t>
    </rPh>
    <rPh sb="2" eb="3">
      <t>セイ</t>
    </rPh>
    <rPh sb="3" eb="4">
      <t>ワ</t>
    </rPh>
    <phoneticPr fontId="3"/>
  </si>
  <si>
    <t>桑名久米</t>
    <rPh sb="0" eb="2">
      <t>クワナ</t>
    </rPh>
    <rPh sb="2" eb="4">
      <t>クメ</t>
    </rPh>
    <phoneticPr fontId="3"/>
  </si>
  <si>
    <t>桑名長島</t>
    <rPh sb="0" eb="2">
      <t>クワナ</t>
    </rPh>
    <rPh sb="2" eb="4">
      <t>ナガシマ</t>
    </rPh>
    <phoneticPr fontId="3"/>
  </si>
  <si>
    <t>西桑名ネオポリス</t>
    <rPh sb="0" eb="1">
      <t>ニシ</t>
    </rPh>
    <rPh sb="1" eb="2">
      <t>クワ</t>
    </rPh>
    <rPh sb="2" eb="3">
      <t>ナ</t>
    </rPh>
    <phoneticPr fontId="3"/>
  </si>
  <si>
    <t>　　　　四日市保々1,000枚プラス</t>
    <rPh sb="4" eb="6">
      <t>ヨッカ</t>
    </rPh>
    <rPh sb="6" eb="7">
      <t>イチ</t>
    </rPh>
    <rPh sb="7" eb="9">
      <t>ホボ</t>
    </rPh>
    <rPh sb="14" eb="15">
      <t>マイ</t>
    </rPh>
    <phoneticPr fontId="3"/>
  </si>
  <si>
    <t>東員町（※1）</t>
    <rPh sb="0" eb="2">
      <t>トウイン</t>
    </rPh>
    <rPh sb="2" eb="3">
      <t>チョウ</t>
    </rPh>
    <phoneticPr fontId="3"/>
  </si>
  <si>
    <t>※1　東員町全域（全域配布）の場合</t>
    <rPh sb="3" eb="6">
      <t>トウインチョウ</t>
    </rPh>
    <rPh sb="6" eb="8">
      <t>ゼンイキ</t>
    </rPh>
    <rPh sb="9" eb="11">
      <t>ゼンイキ</t>
    </rPh>
    <rPh sb="11" eb="13">
      <t>ハイフ</t>
    </rPh>
    <rPh sb="15" eb="17">
      <t>バアイ</t>
    </rPh>
    <phoneticPr fontId="3"/>
  </si>
  <si>
    <t>桑名東部</t>
    <rPh sb="0" eb="2">
      <t>クワナ</t>
    </rPh>
    <rPh sb="2" eb="4">
      <t>トウブ</t>
    </rPh>
    <phoneticPr fontId="3"/>
  </si>
  <si>
    <t>A5・Ｂ5</t>
    <phoneticPr fontId="3"/>
  </si>
  <si>
    <t>A4・B4</t>
    <phoneticPr fontId="3"/>
  </si>
  <si>
    <t>A3・Ｂ3</t>
    <phoneticPr fontId="3"/>
  </si>
  <si>
    <t>A2・B2</t>
    <phoneticPr fontId="3"/>
  </si>
  <si>
    <t>A1・Ｂ1</t>
    <phoneticPr fontId="3"/>
  </si>
  <si>
    <t>厚紙</t>
    <rPh sb="0" eb="2">
      <t>アツガミ</t>
    </rPh>
    <phoneticPr fontId="3"/>
  </si>
  <si>
    <t>手配管理料</t>
    <rPh sb="0" eb="2">
      <t>テハイ</t>
    </rPh>
    <rPh sb="2" eb="4">
      <t>カンリ</t>
    </rPh>
    <rPh sb="4" eb="5">
      <t>リョウ</t>
    </rPh>
    <phoneticPr fontId="3"/>
  </si>
  <si>
    <t>折りなし</t>
    <rPh sb="0" eb="1">
      <t>オリ</t>
    </rPh>
    <phoneticPr fontId="3"/>
  </si>
  <si>
    <t>二ツ折</t>
    <rPh sb="0" eb="1">
      <t>フタ</t>
    </rPh>
    <rPh sb="2" eb="3">
      <t>オ</t>
    </rPh>
    <phoneticPr fontId="3"/>
  </si>
  <si>
    <t>四ツ折</t>
    <rPh sb="0" eb="1">
      <t>ヨン</t>
    </rPh>
    <rPh sb="2" eb="3">
      <t>オ</t>
    </rPh>
    <phoneticPr fontId="3"/>
  </si>
  <si>
    <t>八ツ折</t>
    <rPh sb="0" eb="1">
      <t>ハチ</t>
    </rPh>
    <rPh sb="2" eb="3">
      <t>オ</t>
    </rPh>
    <phoneticPr fontId="3"/>
  </si>
  <si>
    <t>三重県</t>
    <rPh sb="0" eb="3">
      <t>ミエケン</t>
    </rPh>
    <phoneticPr fontId="3"/>
  </si>
  <si>
    <t>北勢</t>
    <rPh sb="0" eb="2">
      <t>ホクセイ</t>
    </rPh>
    <phoneticPr fontId="3"/>
  </si>
  <si>
    <t>桑名市、いなべ市、員弁郡、四日市市、三重郡、鈴鹿市、亀山市</t>
    <phoneticPr fontId="3"/>
  </si>
  <si>
    <t>中勢</t>
    <rPh sb="0" eb="2">
      <t>チュウセイ</t>
    </rPh>
    <phoneticPr fontId="3"/>
  </si>
  <si>
    <t>津市、松阪市、多気郡</t>
    <phoneticPr fontId="3"/>
  </si>
  <si>
    <t>南勢</t>
    <rPh sb="0" eb="2">
      <t>ナンセイ</t>
    </rPh>
    <phoneticPr fontId="3"/>
  </si>
  <si>
    <t>伊勢市、鳥羽市、度会郡（玉城町・度会町・大紀町〈錦除く〉）</t>
    <phoneticPr fontId="3"/>
  </si>
  <si>
    <t>志摩市、度会郡（南伊勢町・大紀町錦）</t>
    <phoneticPr fontId="3"/>
  </si>
  <si>
    <t>折込料</t>
    <rPh sb="0" eb="2">
      <t>オリコミ</t>
    </rPh>
    <rPh sb="2" eb="3">
      <t>リョウ</t>
    </rPh>
    <phoneticPr fontId="3"/>
  </si>
  <si>
    <t>運賃</t>
    <rPh sb="0" eb="1">
      <t>ウン</t>
    </rPh>
    <rPh sb="1" eb="2">
      <t>チン</t>
    </rPh>
    <phoneticPr fontId="3"/>
  </si>
  <si>
    <t>伊賀</t>
    <rPh sb="0" eb="2">
      <t>イガ</t>
    </rPh>
    <phoneticPr fontId="3"/>
  </si>
  <si>
    <t>伊賀市、名張市</t>
    <phoneticPr fontId="3"/>
  </si>
  <si>
    <t>紀州</t>
    <rPh sb="0" eb="2">
      <t>キシュウ</t>
    </rPh>
    <phoneticPr fontId="3"/>
  </si>
  <si>
    <t>北牟婁郡、尾鷲市</t>
    <phoneticPr fontId="3"/>
  </si>
  <si>
    <t>熊野市、南牟婁郡</t>
    <phoneticPr fontId="3"/>
  </si>
  <si>
    <t>運賃</t>
    <rPh sb="0" eb="2">
      <t>ウンチン</t>
    </rPh>
    <phoneticPr fontId="3"/>
  </si>
  <si>
    <t>（和歌山県）</t>
    <rPh sb="1" eb="4">
      <t>ワカヤマ</t>
    </rPh>
    <rPh sb="4" eb="5">
      <t>ケン</t>
    </rPh>
    <phoneticPr fontId="3"/>
  </si>
  <si>
    <t>愛知県</t>
    <rPh sb="0" eb="3">
      <t>アイチケン</t>
    </rPh>
    <phoneticPr fontId="3"/>
  </si>
  <si>
    <t>市内</t>
    <rPh sb="0" eb="2">
      <t>シナイ</t>
    </rPh>
    <phoneticPr fontId="3"/>
  </si>
  <si>
    <t>名古屋市</t>
    <phoneticPr fontId="3"/>
  </si>
  <si>
    <t>尾張</t>
    <rPh sb="0" eb="2">
      <t>オワリ</t>
    </rPh>
    <phoneticPr fontId="3"/>
  </si>
  <si>
    <t>清須市、北名古屋市、西春日井郡、岩倉市、江南市、丹羽郡</t>
    <phoneticPr fontId="3"/>
  </si>
  <si>
    <t>犬山市、小牧市、春日井市、瀬戸市、尾張旭市、長久手市</t>
    <phoneticPr fontId="3"/>
  </si>
  <si>
    <t>大府市、東海市、知多市、半田市、常滑市、知多郡</t>
    <phoneticPr fontId="3"/>
  </si>
  <si>
    <t>豊明市、日進市、愛知郡</t>
    <phoneticPr fontId="3"/>
  </si>
  <si>
    <t>三河</t>
    <rPh sb="0" eb="2">
      <t>ミカワ</t>
    </rPh>
    <phoneticPr fontId="3"/>
  </si>
  <si>
    <t>豊田市、みよし市</t>
    <phoneticPr fontId="3"/>
  </si>
  <si>
    <t>知立市、刈谷市、安城市、高浜市、碧南市、岡崎市、額田郡</t>
    <phoneticPr fontId="3"/>
  </si>
  <si>
    <t>豊橋市、豊川市、蒲郡市、新城市（新城西・新城東）、田原市（田原）</t>
    <phoneticPr fontId="3"/>
  </si>
  <si>
    <t>北設楽郡、新城市（新城西・新城東除く）、田原市（田原除く）</t>
    <phoneticPr fontId="3"/>
  </si>
  <si>
    <t>1店当たり1,000円の運賃がかかります。（税別）</t>
    <rPh sb="1" eb="2">
      <t>ミセ</t>
    </rPh>
    <rPh sb="2" eb="3">
      <t>ア</t>
    </rPh>
    <rPh sb="10" eb="11">
      <t>エン</t>
    </rPh>
    <rPh sb="12" eb="14">
      <t>ウンチン</t>
    </rPh>
    <rPh sb="22" eb="24">
      <t>ゼイベツ</t>
    </rPh>
    <phoneticPr fontId="3"/>
  </si>
  <si>
    <t>西尾市</t>
    <rPh sb="0" eb="3">
      <t>ニシオシ</t>
    </rPh>
    <phoneticPr fontId="3"/>
  </si>
  <si>
    <t>岐阜県</t>
    <rPh sb="0" eb="3">
      <t>ギフケン</t>
    </rPh>
    <phoneticPr fontId="3"/>
  </si>
  <si>
    <t>岐阜</t>
    <rPh sb="0" eb="2">
      <t>ギフ</t>
    </rPh>
    <phoneticPr fontId="3"/>
  </si>
  <si>
    <t>岐阜市、羽島市、羽島郡、各務原市、瑞穂市、本巣市、本巣郡、山県市</t>
    <rPh sb="17" eb="19">
      <t>ミズホ</t>
    </rPh>
    <phoneticPr fontId="3"/>
  </si>
  <si>
    <t>中濃</t>
    <rPh sb="0" eb="2">
      <t>チュウノウ</t>
    </rPh>
    <phoneticPr fontId="3"/>
  </si>
  <si>
    <t>美濃加茂市、加茂郡、美濃市、関市、郡上市</t>
    <phoneticPr fontId="3"/>
  </si>
  <si>
    <t>西濃</t>
    <rPh sb="0" eb="2">
      <t>セイノウ</t>
    </rPh>
    <phoneticPr fontId="3"/>
  </si>
  <si>
    <t>大垣市、海津市、揖斐郡、不破郡、安八郡、養老郡</t>
    <phoneticPr fontId="3"/>
  </si>
  <si>
    <t>東濃</t>
    <rPh sb="0" eb="1">
      <t>ヒガシ</t>
    </rPh>
    <rPh sb="1" eb="2">
      <t>ノウ</t>
    </rPh>
    <phoneticPr fontId="3"/>
  </si>
  <si>
    <t>可児市、可児郡、多治見市、土岐市、瑞浪市、恵那市、中津川市</t>
    <phoneticPr fontId="3"/>
  </si>
  <si>
    <t>飛騨</t>
    <rPh sb="0" eb="2">
      <t>ヒダ</t>
    </rPh>
    <phoneticPr fontId="3"/>
  </si>
  <si>
    <t>高山市、飛騨市</t>
    <phoneticPr fontId="3"/>
  </si>
  <si>
    <t>下呂市</t>
    <phoneticPr fontId="3"/>
  </si>
  <si>
    <t>※地区により、別途費用がかかる場合があります。</t>
    <rPh sb="1" eb="3">
      <t>チク</t>
    </rPh>
    <rPh sb="7" eb="9">
      <t>ベット</t>
    </rPh>
    <rPh sb="9" eb="11">
      <t>ヒヨウ</t>
    </rPh>
    <rPh sb="15" eb="17">
      <t>バアイ</t>
    </rPh>
    <phoneticPr fontId="3"/>
  </si>
  <si>
    <t>※厚紙（4/6版 110kg 以上）、定型外（変形特殊、横長、三ツ折等）につきましては、お問い合わせください。</t>
    <rPh sb="1" eb="3">
      <t>アツガミ</t>
    </rPh>
    <rPh sb="7" eb="8">
      <t>バン</t>
    </rPh>
    <rPh sb="15" eb="17">
      <t>イジョウ</t>
    </rPh>
    <rPh sb="19" eb="21">
      <t>テイケイ</t>
    </rPh>
    <rPh sb="21" eb="22">
      <t>ガイ</t>
    </rPh>
    <rPh sb="23" eb="25">
      <t>ヘンケイ</t>
    </rPh>
    <rPh sb="25" eb="27">
      <t>トクシュ</t>
    </rPh>
    <rPh sb="28" eb="30">
      <t>ヨコナガ</t>
    </rPh>
    <rPh sb="31" eb="32">
      <t>サン</t>
    </rPh>
    <rPh sb="33" eb="34">
      <t>オ</t>
    </rPh>
    <rPh sb="34" eb="35">
      <t>ナド</t>
    </rPh>
    <rPh sb="45" eb="46">
      <t>ト</t>
    </rPh>
    <rPh sb="47" eb="48">
      <t>ア</t>
    </rPh>
    <phoneticPr fontId="3"/>
  </si>
  <si>
    <t>株式会社中日三重サービスセンター</t>
  </si>
  <si>
    <t>※3</t>
  </si>
  <si>
    <t>伊勢市東部</t>
    <rPh sb="0" eb="3">
      <t>イセシ</t>
    </rPh>
    <rPh sb="3" eb="5">
      <t>トウブ</t>
    </rPh>
    <phoneticPr fontId="3"/>
  </si>
  <si>
    <t>※１　多気郡明和町</t>
    <phoneticPr fontId="3"/>
  </si>
  <si>
    <t>和具</t>
    <rPh sb="0" eb="2">
      <t>ワグ</t>
    </rPh>
    <phoneticPr fontId="3"/>
  </si>
  <si>
    <t>ＮMＩ</t>
    <phoneticPr fontId="3"/>
  </si>
  <si>
    <t>員弁町</t>
    <rPh sb="0" eb="2">
      <t>イナベ</t>
    </rPh>
    <rPh sb="2" eb="3">
      <t>チョウ</t>
    </rPh>
    <phoneticPr fontId="3"/>
  </si>
  <si>
    <t>※３　明和町全域の場合</t>
    <phoneticPr fontId="3"/>
  </si>
  <si>
    <t>AMSI</t>
  </si>
  <si>
    <t>あさけが丘　　　　まきの木台</t>
    <rPh sb="4" eb="5">
      <t>オカ</t>
    </rPh>
    <rPh sb="12" eb="13">
      <t>キ</t>
    </rPh>
    <rPh sb="13" eb="14">
      <t>ダイ</t>
    </rPh>
    <phoneticPr fontId="3"/>
  </si>
  <si>
    <t>伊坂台</t>
    <rPh sb="0" eb="3">
      <t>イサカダイ</t>
    </rPh>
    <phoneticPr fontId="3"/>
  </si>
  <si>
    <t>大谷台</t>
    <rPh sb="0" eb="2">
      <t>オオタニ</t>
    </rPh>
    <rPh sb="2" eb="3">
      <t>ダイ</t>
    </rPh>
    <phoneticPr fontId="3"/>
  </si>
  <si>
    <t>みゆきヶ丘</t>
    <rPh sb="4" eb="5">
      <t>オカ</t>
    </rPh>
    <phoneticPr fontId="3"/>
  </si>
  <si>
    <t>采女</t>
    <rPh sb="0" eb="1">
      <t>サイ</t>
    </rPh>
    <rPh sb="1" eb="2">
      <t>オンナ</t>
    </rPh>
    <phoneticPr fontId="3"/>
  </si>
  <si>
    <t>四日市市全域の場合</t>
    <rPh sb="0" eb="4">
      <t>ヨッカイチシ</t>
    </rPh>
    <rPh sb="4" eb="6">
      <t>ゼンイキ</t>
    </rPh>
    <rPh sb="7" eb="9">
      <t>バアイ</t>
    </rPh>
    <phoneticPr fontId="3"/>
  </si>
  <si>
    <t>(折込500枚、ﾎﾟｽﾃｨﾝｸﾞ500枚）</t>
    <phoneticPr fontId="3"/>
  </si>
  <si>
    <t>NMSI</t>
  </si>
  <si>
    <t>鈴鹿市加佐登150枚をプラス</t>
    <rPh sb="0" eb="3">
      <t>スズカシ</t>
    </rPh>
    <rPh sb="3" eb="6">
      <t>カサド</t>
    </rPh>
    <rPh sb="9" eb="10">
      <t>マイ</t>
    </rPh>
    <phoneticPr fontId="3"/>
  </si>
  <si>
    <t>NS</t>
  </si>
  <si>
    <t>MASI</t>
    <phoneticPr fontId="3"/>
  </si>
  <si>
    <t>NAMIS</t>
    <phoneticPr fontId="3"/>
  </si>
  <si>
    <t>日</t>
  </si>
  <si>
    <t>月</t>
  </si>
  <si>
    <t>火</t>
  </si>
  <si>
    <t>水</t>
  </si>
  <si>
    <t>木</t>
  </si>
  <si>
    <t>金</t>
  </si>
  <si>
    <t>土</t>
  </si>
  <si>
    <t>全サイズ
1枚当たり
0.20円</t>
    <rPh sb="0" eb="1">
      <t>ゼン</t>
    </rPh>
    <phoneticPr fontId="3"/>
  </si>
  <si>
    <t>新宮市（毎日新聞 三輪崎除く）</t>
    <rPh sb="0" eb="3">
      <t>シングウシ</t>
    </rPh>
    <rPh sb="4" eb="6">
      <t>マイニチ</t>
    </rPh>
    <rPh sb="6" eb="8">
      <t>シンブン</t>
    </rPh>
    <rPh sb="9" eb="12">
      <t>ミワサキ</t>
    </rPh>
    <phoneticPr fontId="3"/>
  </si>
  <si>
    <t>井田上野</t>
    <rPh sb="0" eb="2">
      <t>イダ</t>
    </rPh>
    <rPh sb="2" eb="4">
      <t>ウエノ</t>
    </rPh>
    <phoneticPr fontId="3"/>
  </si>
  <si>
    <t>（納品締切は紀州地区扱い)</t>
    <rPh sb="1" eb="3">
      <t>ノウヒン</t>
    </rPh>
    <rPh sb="3" eb="5">
      <t>シメキリ</t>
    </rPh>
    <rPh sb="6" eb="8">
      <t>キシュウ</t>
    </rPh>
    <rPh sb="8" eb="10">
      <t>チク</t>
    </rPh>
    <rPh sb="10" eb="11">
      <t>アツカ</t>
    </rPh>
    <phoneticPr fontId="3"/>
  </si>
  <si>
    <t>　三　重　県　市　部　及　び　郡　部</t>
    <rPh sb="1" eb="2">
      <t>サン</t>
    </rPh>
    <rPh sb="3" eb="4">
      <t>ジュウ</t>
    </rPh>
    <rPh sb="5" eb="6">
      <t>ケン</t>
    </rPh>
    <rPh sb="7" eb="8">
      <t>シ</t>
    </rPh>
    <rPh sb="9" eb="10">
      <t>ブ</t>
    </rPh>
    <rPh sb="11" eb="12">
      <t>オヨ</t>
    </rPh>
    <rPh sb="15" eb="16">
      <t>グン</t>
    </rPh>
    <rPh sb="17" eb="18">
      <t>ブ</t>
    </rPh>
    <phoneticPr fontId="3"/>
  </si>
  <si>
    <t>中日新聞</t>
    <rPh sb="0" eb="1">
      <t>ナカ</t>
    </rPh>
    <rPh sb="1" eb="2">
      <t>ヒ</t>
    </rPh>
    <rPh sb="2" eb="3">
      <t>シン</t>
    </rPh>
    <rPh sb="3" eb="4">
      <t>ブン</t>
    </rPh>
    <phoneticPr fontId="3"/>
  </si>
  <si>
    <t>他紙・未読</t>
    <phoneticPr fontId="3"/>
  </si>
  <si>
    <t>備考欄</t>
    <rPh sb="0" eb="2">
      <t>ビコウ</t>
    </rPh>
    <rPh sb="2" eb="3">
      <t>ラン</t>
    </rPh>
    <phoneticPr fontId="3"/>
  </si>
  <si>
    <t>店数</t>
    <rPh sb="0" eb="1">
      <t>テン</t>
    </rPh>
    <rPh sb="1" eb="2">
      <t>スウ</t>
    </rPh>
    <phoneticPr fontId="3"/>
  </si>
  <si>
    <t>折　　込</t>
    <rPh sb="0" eb="1">
      <t>オリ</t>
    </rPh>
    <rPh sb="3" eb="4">
      <t>コミ</t>
    </rPh>
    <phoneticPr fontId="3"/>
  </si>
  <si>
    <t>実施部数</t>
    <rPh sb="0" eb="2">
      <t>ジッシ</t>
    </rPh>
    <rPh sb="2" eb="4">
      <t>ブスウ</t>
    </rPh>
    <phoneticPr fontId="3"/>
  </si>
  <si>
    <t>桑名市</t>
    <rPh sb="0" eb="2">
      <t>クワナ</t>
    </rPh>
    <rPh sb="2" eb="3">
      <t>シ</t>
    </rPh>
    <phoneticPr fontId="3"/>
  </si>
  <si>
    <t>員弁郡</t>
    <rPh sb="0" eb="2">
      <t>イナベ</t>
    </rPh>
    <rPh sb="2" eb="3">
      <t>グン</t>
    </rPh>
    <phoneticPr fontId="3"/>
  </si>
  <si>
    <t>いなべ市</t>
    <rPh sb="3" eb="4">
      <t>シ</t>
    </rPh>
    <phoneticPr fontId="3"/>
  </si>
  <si>
    <t>桑名郡</t>
    <rPh sb="0" eb="1">
      <t>クワ</t>
    </rPh>
    <rPh sb="1" eb="2">
      <t>ナ</t>
    </rPh>
    <rPh sb="2" eb="3">
      <t>グン</t>
    </rPh>
    <phoneticPr fontId="3"/>
  </si>
  <si>
    <t>四日市市</t>
    <rPh sb="0" eb="4">
      <t>ヨッカイチシ</t>
    </rPh>
    <phoneticPr fontId="3"/>
  </si>
  <si>
    <t>三重郡</t>
    <rPh sb="0" eb="2">
      <t>ミエ</t>
    </rPh>
    <rPh sb="2" eb="3">
      <t>グン</t>
    </rPh>
    <phoneticPr fontId="3"/>
  </si>
  <si>
    <t>鈴鹿市</t>
    <rPh sb="0" eb="2">
      <t>スズカ</t>
    </rPh>
    <rPh sb="2" eb="3">
      <t>シ</t>
    </rPh>
    <phoneticPr fontId="3"/>
  </si>
  <si>
    <t>亀山市</t>
    <rPh sb="0" eb="3">
      <t>カメヤマシ</t>
    </rPh>
    <phoneticPr fontId="3"/>
  </si>
  <si>
    <t>津市</t>
    <rPh sb="0" eb="2">
      <t>ツシ</t>
    </rPh>
    <phoneticPr fontId="3"/>
  </si>
  <si>
    <t>松阪市</t>
    <rPh sb="0" eb="3">
      <t>マツサカシ</t>
    </rPh>
    <phoneticPr fontId="3"/>
  </si>
  <si>
    <t>多気郡</t>
    <rPh sb="0" eb="2">
      <t>タキ</t>
    </rPh>
    <rPh sb="2" eb="3">
      <t>グン</t>
    </rPh>
    <phoneticPr fontId="3"/>
  </si>
  <si>
    <t>伊勢市</t>
    <rPh sb="0" eb="3">
      <t>イセシ</t>
    </rPh>
    <phoneticPr fontId="3"/>
  </si>
  <si>
    <t>志摩市</t>
    <rPh sb="0" eb="2">
      <t>シマ</t>
    </rPh>
    <rPh sb="2" eb="3">
      <t>シ</t>
    </rPh>
    <phoneticPr fontId="3"/>
  </si>
  <si>
    <t>度会郡</t>
    <rPh sb="0" eb="2">
      <t>ワタライ</t>
    </rPh>
    <rPh sb="2" eb="3">
      <t>グン</t>
    </rPh>
    <phoneticPr fontId="3"/>
  </si>
  <si>
    <t>鳥羽市</t>
    <rPh sb="0" eb="3">
      <t>トバシ</t>
    </rPh>
    <phoneticPr fontId="3"/>
  </si>
  <si>
    <t>伊賀市</t>
    <rPh sb="0" eb="2">
      <t>イガ</t>
    </rPh>
    <rPh sb="2" eb="3">
      <t>シ</t>
    </rPh>
    <phoneticPr fontId="3"/>
  </si>
  <si>
    <t>名張市</t>
    <rPh sb="0" eb="3">
      <t>ナバリシ</t>
    </rPh>
    <phoneticPr fontId="3"/>
  </si>
  <si>
    <t>北牟婁郡</t>
    <rPh sb="0" eb="1">
      <t>キタ</t>
    </rPh>
    <rPh sb="1" eb="2">
      <t>ム</t>
    </rPh>
    <rPh sb="2" eb="3">
      <t>ロウ</t>
    </rPh>
    <rPh sb="3" eb="4">
      <t>グン</t>
    </rPh>
    <phoneticPr fontId="3"/>
  </si>
  <si>
    <t>尾鷲市</t>
    <rPh sb="0" eb="2">
      <t>オワセ</t>
    </rPh>
    <rPh sb="2" eb="3">
      <t>シ</t>
    </rPh>
    <phoneticPr fontId="3"/>
  </si>
  <si>
    <t>熊野市</t>
    <rPh sb="0" eb="2">
      <t>クマノ</t>
    </rPh>
    <rPh sb="2" eb="3">
      <t>シ</t>
    </rPh>
    <phoneticPr fontId="3"/>
  </si>
  <si>
    <t>南牟婁郡</t>
    <rPh sb="0" eb="1">
      <t>ナン</t>
    </rPh>
    <rPh sb="1" eb="2">
      <t>ム</t>
    </rPh>
    <rPh sb="2" eb="3">
      <t>ロウ</t>
    </rPh>
    <rPh sb="3" eb="4">
      <t>グン</t>
    </rPh>
    <phoneticPr fontId="3"/>
  </si>
  <si>
    <t>新宮市</t>
    <rPh sb="0" eb="2">
      <t>シングウ</t>
    </rPh>
    <rPh sb="2" eb="3">
      <t>シ</t>
    </rPh>
    <phoneticPr fontId="3"/>
  </si>
  <si>
    <t>新宮</t>
    <rPh sb="0" eb="2">
      <t>シングウ</t>
    </rPh>
    <phoneticPr fontId="3"/>
  </si>
  <si>
    <t>1　店</t>
    <rPh sb="2" eb="3">
      <t>テン</t>
    </rPh>
    <phoneticPr fontId="3"/>
  </si>
  <si>
    <t>新 宮 市</t>
    <rPh sb="0" eb="1">
      <t>シン</t>
    </rPh>
    <rPh sb="2" eb="3">
      <t>ミヤ</t>
    </rPh>
    <rPh sb="4" eb="5">
      <t>シ</t>
    </rPh>
    <phoneticPr fontId="3"/>
  </si>
  <si>
    <t>タイトル</t>
    <phoneticPr fontId="3"/>
  </si>
  <si>
    <t>折込広告料金表</t>
    <rPh sb="0" eb="2">
      <t>オリコミ</t>
    </rPh>
    <rPh sb="2" eb="4">
      <t>コウコク</t>
    </rPh>
    <rPh sb="4" eb="6">
      <t>リョウキン</t>
    </rPh>
    <rPh sb="6" eb="7">
      <t>ヒョウ</t>
    </rPh>
    <phoneticPr fontId="3"/>
  </si>
  <si>
    <t>　　円/1枚（税別）</t>
    <rPh sb="2" eb="3">
      <t>エン</t>
    </rPh>
    <rPh sb="5" eb="6">
      <t>マイ</t>
    </rPh>
    <rPh sb="7" eb="9">
      <t>ゼイベツ</t>
    </rPh>
    <phoneticPr fontId="3"/>
  </si>
  <si>
    <r>
      <t>一宮市、稲沢市、津島市、愛西市、弥富市、あま市、海部郡、</t>
    </r>
    <r>
      <rPr>
        <sz val="10"/>
        <rFont val="ＭＳ Ｐゴシック"/>
        <family val="3"/>
        <charset val="128"/>
      </rPr>
      <t>桑名郡木曽岬町</t>
    </r>
    <rPh sb="28" eb="31">
      <t>クワナグン</t>
    </rPh>
    <rPh sb="31" eb="33">
      <t>キソ</t>
    </rPh>
    <rPh sb="33" eb="34">
      <t>ミサキ</t>
    </rPh>
    <rPh sb="34" eb="35">
      <t>チョウ</t>
    </rPh>
    <phoneticPr fontId="3"/>
  </si>
  <si>
    <t>※三重県内において、弊社が請け負う配送エリアの手配管理料は、新聞媒体に限らず0.2円/枚になります。</t>
    <rPh sb="1" eb="4">
      <t>ミエケン</t>
    </rPh>
    <rPh sb="4" eb="5">
      <t>ナイ</t>
    </rPh>
    <rPh sb="10" eb="12">
      <t>ヘイシャ</t>
    </rPh>
    <rPh sb="13" eb="14">
      <t>ウ</t>
    </rPh>
    <rPh sb="15" eb="16">
      <t>オ</t>
    </rPh>
    <rPh sb="17" eb="19">
      <t>ハイソウ</t>
    </rPh>
    <rPh sb="23" eb="25">
      <t>テハイ</t>
    </rPh>
    <rPh sb="25" eb="27">
      <t>カンリ</t>
    </rPh>
    <rPh sb="27" eb="28">
      <t>リョウ</t>
    </rPh>
    <rPh sb="30" eb="32">
      <t>シンブン</t>
    </rPh>
    <rPh sb="32" eb="34">
      <t>バイタイ</t>
    </rPh>
    <rPh sb="35" eb="36">
      <t>カギ</t>
    </rPh>
    <rPh sb="41" eb="42">
      <t>エン</t>
    </rPh>
    <rPh sb="43" eb="44">
      <t>マイ</t>
    </rPh>
    <phoneticPr fontId="3"/>
  </si>
  <si>
    <t>〇・・・新聞休刊予定日</t>
    <rPh sb="4" eb="6">
      <t>シンブン</t>
    </rPh>
    <rPh sb="6" eb="8">
      <t>キュウカン</t>
    </rPh>
    <rPh sb="8" eb="10">
      <t>ヨテイ</t>
    </rPh>
    <rPh sb="10" eb="11">
      <t>ビ</t>
    </rPh>
    <phoneticPr fontId="3"/>
  </si>
  <si>
    <t>桑名市・員弁郡東員町のみ実施</t>
    <rPh sb="0" eb="2">
      <t>クワナ</t>
    </rPh>
    <rPh sb="2" eb="3">
      <t>シ</t>
    </rPh>
    <rPh sb="4" eb="7">
      <t>イナベグン</t>
    </rPh>
    <rPh sb="7" eb="10">
      <t>トウインチョウ</t>
    </rPh>
    <rPh sb="12" eb="14">
      <t>ジッシ</t>
    </rPh>
    <phoneticPr fontId="3"/>
  </si>
  <si>
    <t>(株)中日三重サービスセンター</t>
    <rPh sb="0" eb="3">
      <t>カブ</t>
    </rPh>
    <rPh sb="3" eb="5">
      <t>チュウニチ</t>
    </rPh>
    <rPh sb="5" eb="7">
      <t>ミエ</t>
    </rPh>
    <phoneticPr fontId="3"/>
  </si>
  <si>
    <t>亀山関</t>
    <rPh sb="0" eb="2">
      <t>カメヤマ</t>
    </rPh>
    <rPh sb="2" eb="3">
      <t>セキ</t>
    </rPh>
    <phoneticPr fontId="3"/>
  </si>
  <si>
    <t>M</t>
    <phoneticPr fontId="3"/>
  </si>
  <si>
    <t>名張・上野南部</t>
    <rPh sb="0" eb="2">
      <t>ナバリ</t>
    </rPh>
    <rPh sb="3" eb="4">
      <t>ウエ</t>
    </rPh>
    <rPh sb="4" eb="5">
      <t>ノ</t>
    </rPh>
    <rPh sb="5" eb="7">
      <t>ナンブ</t>
    </rPh>
    <phoneticPr fontId="3"/>
  </si>
  <si>
    <t>桔梗が丘・美旗・古山</t>
    <rPh sb="0" eb="2">
      <t>キキョウ</t>
    </rPh>
    <rPh sb="3" eb="4">
      <t>オカ</t>
    </rPh>
    <rPh sb="5" eb="6">
      <t>ミ</t>
    </rPh>
    <rPh sb="6" eb="7">
      <t>ハタ</t>
    </rPh>
    <rPh sb="8" eb="10">
      <t>フルヤマ</t>
    </rPh>
    <phoneticPr fontId="3"/>
  </si>
  <si>
    <t>伊賀市全域の場合</t>
    <rPh sb="0" eb="2">
      <t>イガ</t>
    </rPh>
    <rPh sb="2" eb="3">
      <t>シ</t>
    </rPh>
    <rPh sb="3" eb="5">
      <t>ゼンイキ</t>
    </rPh>
    <rPh sb="6" eb="8">
      <t>バアイ</t>
    </rPh>
    <phoneticPr fontId="3"/>
  </si>
  <si>
    <t>※4</t>
    <phoneticPr fontId="3"/>
  </si>
  <si>
    <t>※４　旧区域は全配未実施。</t>
    <rPh sb="3" eb="4">
      <t>キュウ</t>
    </rPh>
    <rPh sb="4" eb="6">
      <t>クイキ</t>
    </rPh>
    <rPh sb="7" eb="8">
      <t>ゼン</t>
    </rPh>
    <rPh sb="8" eb="9">
      <t>ハイ</t>
    </rPh>
    <rPh sb="9" eb="12">
      <t>ミジッシ</t>
    </rPh>
    <phoneticPr fontId="3"/>
  </si>
  <si>
    <t>①折込プラスは、販売店単位で配布定数を満たす事を原則とし、中日新聞販売店からの購読世帯には朝刊折込、そのほかの他紙・未読世帯へはポスティングにて、</t>
    <rPh sb="1" eb="3">
      <t>オリコミ</t>
    </rPh>
    <phoneticPr fontId="3"/>
  </si>
  <si>
    <t>　 配布エリアにお届けしています。</t>
    <phoneticPr fontId="3"/>
  </si>
  <si>
    <t>＊8月は桑名市・員弁郡東員町のみ第4週に実施、12月は第2週のみ実施となります。</t>
    <rPh sb="4" eb="7">
      <t>クワナシ</t>
    </rPh>
    <rPh sb="8" eb="11">
      <t>イナベグン</t>
    </rPh>
    <rPh sb="11" eb="14">
      <t>トウインチョウ</t>
    </rPh>
    <rPh sb="16" eb="17">
      <t>ダイ</t>
    </rPh>
    <rPh sb="18" eb="19">
      <t>シュウ</t>
    </rPh>
    <rPh sb="20" eb="22">
      <t>ジッシ</t>
    </rPh>
    <rPh sb="25" eb="26">
      <t>ガツ</t>
    </rPh>
    <rPh sb="27" eb="28">
      <t>ダイ</t>
    </rPh>
    <rPh sb="29" eb="30">
      <t>シュウ</t>
    </rPh>
    <rPh sb="32" eb="34">
      <t>ジッシ</t>
    </rPh>
    <phoneticPr fontId="3"/>
  </si>
  <si>
    <t>②弊社は、日本新聞協会の「折込広告の取扱基準」および新聞社の「広告掲載基準」を参考として、
折込広告取扱基準を設けております。</t>
    <phoneticPr fontId="3"/>
  </si>
  <si>
    <t>※その他ご不明な点につきましては、直接お尋ねください。</t>
    <rPh sb="3" eb="4">
      <t>タ</t>
    </rPh>
    <rPh sb="5" eb="7">
      <t>フメイ</t>
    </rPh>
    <rPh sb="8" eb="9">
      <t>テン</t>
    </rPh>
    <rPh sb="17" eb="19">
      <t>チョクセツ</t>
    </rPh>
    <rPh sb="20" eb="21">
      <t>タズ</t>
    </rPh>
    <phoneticPr fontId="3"/>
  </si>
  <si>
    <t>③自然災害（大雨、台風、豪雪など）によりライフラインや通信網、輸送ルートが遮断された場合は指定日に折込・配布ができない場合があります。</t>
    <phoneticPr fontId="3"/>
  </si>
  <si>
    <t>　（その場合、折込会社と新聞販売店は一切の責任を負うことはできません。）</t>
    <phoneticPr fontId="3"/>
  </si>
  <si>
    <t>　　・岐阜県：毎月第2金曜日</t>
    <rPh sb="3" eb="6">
      <t>ギフケン</t>
    </rPh>
    <rPh sb="7" eb="9">
      <t>マイツキ</t>
    </rPh>
    <rPh sb="9" eb="10">
      <t>ダイ</t>
    </rPh>
    <rPh sb="11" eb="14">
      <t>キンヨウビ</t>
    </rPh>
    <phoneticPr fontId="3"/>
  </si>
  <si>
    <t>　　配布定数＝①折込定数＋②未購読配布数</t>
    <phoneticPr fontId="3"/>
  </si>
  <si>
    <t>　　※投函禁止など配布不能世帯数により販売店ごとの未購読世帯カバー率は異なります。</t>
    <rPh sb="15" eb="16">
      <t>スウ</t>
    </rPh>
    <rPh sb="25" eb="28">
      <t>ミコウドク</t>
    </rPh>
    <phoneticPr fontId="3"/>
  </si>
  <si>
    <t>　　・一部地域では折込プラスは行っておりません。</t>
    <rPh sb="9" eb="11">
      <t>オリコミ</t>
    </rPh>
    <phoneticPr fontId="3"/>
  </si>
  <si>
    <t>　　・販売店個店単位で折込プラス定数を満たすことが原則となります.</t>
    <rPh sb="11" eb="13">
      <t>オリコミ</t>
    </rPh>
    <rPh sb="16" eb="18">
      <t>テイスウ</t>
    </rPh>
    <phoneticPr fontId="3"/>
  </si>
  <si>
    <t>折込チラシご依頼の際は、次の事項をご注意くださいますようお願いいたします。</t>
    <rPh sb="0" eb="2">
      <t>オリコミ</t>
    </rPh>
    <rPh sb="6" eb="8">
      <t>イライ</t>
    </rPh>
    <rPh sb="9" eb="10">
      <t>サイ</t>
    </rPh>
    <rPh sb="12" eb="13">
      <t>ツギ</t>
    </rPh>
    <rPh sb="14" eb="16">
      <t>ジコウ</t>
    </rPh>
    <rPh sb="18" eb="20">
      <t>チュウイ</t>
    </rPh>
    <rPh sb="29" eb="30">
      <t>ネガ</t>
    </rPh>
    <phoneticPr fontId="3"/>
  </si>
  <si>
    <t>① 折込広告は、発送配布の都合上、50枚単位での取り扱いとなります。</t>
    <rPh sb="2" eb="4">
      <t>オリコミ</t>
    </rPh>
    <rPh sb="4" eb="6">
      <t>コウコク</t>
    </rPh>
    <rPh sb="8" eb="10">
      <t>ハッソウ</t>
    </rPh>
    <rPh sb="10" eb="12">
      <t>ハイフ</t>
    </rPh>
    <rPh sb="13" eb="16">
      <t>ツゴウジョウ</t>
    </rPh>
    <rPh sb="19" eb="20">
      <t>マイ</t>
    </rPh>
    <rPh sb="20" eb="22">
      <t>タンイ</t>
    </rPh>
    <rPh sb="24" eb="25">
      <t>ト</t>
    </rPh>
    <rPh sb="26" eb="27">
      <t>アツカ</t>
    </rPh>
    <phoneticPr fontId="3"/>
  </si>
  <si>
    <t>③ 配布指定部数と実際の部数が異なるときは、当社にて隣接地区などへ一部調整をさせていただく場合があります。</t>
    <rPh sb="2" eb="4">
      <t>ハイフ</t>
    </rPh>
    <rPh sb="4" eb="6">
      <t>シテイ</t>
    </rPh>
    <rPh sb="6" eb="8">
      <t>ブスウ</t>
    </rPh>
    <rPh sb="9" eb="11">
      <t>ジッサイ</t>
    </rPh>
    <rPh sb="12" eb="14">
      <t>ブスウ</t>
    </rPh>
    <rPh sb="15" eb="16">
      <t>コト</t>
    </rPh>
    <rPh sb="22" eb="24">
      <t>トウシャ</t>
    </rPh>
    <rPh sb="26" eb="28">
      <t>リンセツ</t>
    </rPh>
    <rPh sb="28" eb="30">
      <t>チク</t>
    </rPh>
    <rPh sb="33" eb="35">
      <t>イチブ</t>
    </rPh>
    <rPh sb="35" eb="37">
      <t>チョウセイ</t>
    </rPh>
    <rPh sb="45" eb="47">
      <t>バアイ</t>
    </rPh>
    <phoneticPr fontId="3"/>
  </si>
  <si>
    <t xml:space="preserve"> 折込広告取扱基準を設けております。次のような折込チラシはお引き受けできかねます。</t>
    <rPh sb="18" eb="19">
      <t>ツギ</t>
    </rPh>
    <rPh sb="23" eb="25">
      <t>オリコミ</t>
    </rPh>
    <rPh sb="30" eb="31">
      <t>ヒ</t>
    </rPh>
    <rPh sb="32" eb="33">
      <t>ウ</t>
    </rPh>
    <phoneticPr fontId="3"/>
  </si>
  <si>
    <t xml:space="preserve"> （特に会場を借用して、催事・出張販売等を行う場合は、主催者の住所氏名の記載が必須です。）</t>
    <phoneticPr fontId="3"/>
  </si>
  <si>
    <t>※上記に限らず、判断の難しいものは、新聞発行本社、関係諸機関の指導・協議によって決めさせていただきます。</t>
    <rPh sb="1" eb="3">
      <t>ジョウキ</t>
    </rPh>
    <rPh sb="4" eb="5">
      <t>カギ</t>
    </rPh>
    <rPh sb="8" eb="10">
      <t>ハンダン</t>
    </rPh>
    <rPh sb="11" eb="12">
      <t>ムズカ</t>
    </rPh>
    <phoneticPr fontId="3"/>
  </si>
  <si>
    <t>⑥ パンフレット・小冊子に類するもの等は、その形状・内容により取扱・料金を判断させていただきますので、</t>
    <rPh sb="9" eb="12">
      <t>ショウサッシ</t>
    </rPh>
    <rPh sb="13" eb="14">
      <t>ルイ</t>
    </rPh>
    <rPh sb="18" eb="19">
      <t>ナド</t>
    </rPh>
    <rPh sb="23" eb="25">
      <t>ケイジョウ</t>
    </rPh>
    <rPh sb="26" eb="28">
      <t>ナイヨウ</t>
    </rPh>
    <rPh sb="31" eb="33">
      <t>トリアツカイ</t>
    </rPh>
    <rPh sb="34" eb="36">
      <t>リョウキン</t>
    </rPh>
    <rPh sb="37" eb="39">
      <t>ハンダン</t>
    </rPh>
    <phoneticPr fontId="3"/>
  </si>
  <si>
    <t xml:space="preserve"> 必ず事前にご相談ください。内容により判断させていただきます。</t>
    <rPh sb="1" eb="2">
      <t>カナラ</t>
    </rPh>
    <rPh sb="3" eb="5">
      <t>ジゼン</t>
    </rPh>
    <rPh sb="7" eb="9">
      <t>ソウダン</t>
    </rPh>
    <rPh sb="14" eb="16">
      <t>ナイヨウ</t>
    </rPh>
    <rPh sb="19" eb="21">
      <t>ハンダン</t>
    </rPh>
    <phoneticPr fontId="3"/>
  </si>
  <si>
    <t>⑧ ご依頼は、必ず荷物が到着するまでに書面（FAX・メール）にてお願いいたします。</t>
    <phoneticPr fontId="3"/>
  </si>
  <si>
    <t>⑨ 三重県下へ折込は、２日前（日・祝日除く）の午前中までに搬入してください。</t>
    <rPh sb="2" eb="6">
      <t>ミエケンカ</t>
    </rPh>
    <rPh sb="7" eb="9">
      <t>オリコミ</t>
    </rPh>
    <rPh sb="12" eb="13">
      <t>ニチ</t>
    </rPh>
    <rPh sb="13" eb="14">
      <t>マエ</t>
    </rPh>
    <rPh sb="23" eb="25">
      <t>ゴゼン</t>
    </rPh>
    <rPh sb="25" eb="26">
      <t>チュウ</t>
    </rPh>
    <rPh sb="29" eb="31">
      <t>ハンニュウ</t>
    </rPh>
    <phoneticPr fontId="3"/>
  </si>
  <si>
    <t>　　　  ※上記の締切日時は、津本社へ搬入いただいた場合の締切日時です。各地区の営業所へ搬入いただく場合、</t>
    <phoneticPr fontId="3"/>
  </si>
  <si>
    <t xml:space="preserve">　　　　　 折込地区により締切日時が早まることもございますので、事前にお問い合わせください。
</t>
    <phoneticPr fontId="3"/>
  </si>
  <si>
    <t>　　※年末年始、ゴールデンウイーク、お盆期間等については変則となります。</t>
    <phoneticPr fontId="3"/>
  </si>
  <si>
    <r>
      <t>　　※搬入時間を外れた持込みおよび、配布明細の事前連絡のない場合、</t>
    </r>
    <r>
      <rPr>
        <u/>
        <sz val="11"/>
        <rFont val="ＭＳ Ｐゴシック"/>
        <family val="3"/>
        <charset val="128"/>
      </rPr>
      <t>折込指定日の責任は負いかねます。</t>
    </r>
    <rPh sb="40" eb="41">
      <t>ニン</t>
    </rPh>
    <phoneticPr fontId="3"/>
  </si>
  <si>
    <t>⑩ 災害によりライフラインや通信網、輸送ルートが遮断された場合は指定日に折込ができないことがあります。</t>
    <rPh sb="2" eb="4">
      <t>サイガイ</t>
    </rPh>
    <rPh sb="14" eb="17">
      <t>ツウシンモウ</t>
    </rPh>
    <rPh sb="18" eb="20">
      <t>ユソウ</t>
    </rPh>
    <rPh sb="24" eb="26">
      <t>シャダン</t>
    </rPh>
    <rPh sb="29" eb="31">
      <t>バアイ</t>
    </rPh>
    <rPh sb="32" eb="35">
      <t>シテイビ</t>
    </rPh>
    <rPh sb="36" eb="38">
      <t>オリコミ</t>
    </rPh>
    <phoneticPr fontId="3"/>
  </si>
  <si>
    <t xml:space="preserve"> このように事前の予測と回避が不可能な事態が発生し、折込会社と新聞販売店の努力にも関わらず指定日に</t>
    <phoneticPr fontId="3"/>
  </si>
  <si>
    <t xml:space="preserve"> 新聞折込ができなかった場合、折込会社と新聞販売店は一切の責任を負う事ができません。</t>
    <phoneticPr fontId="3"/>
  </si>
  <si>
    <t xml:space="preserve">     あらかじめご容赦いただきますようお願い申し上げます。</t>
    <rPh sb="26" eb="27">
      <t>ア</t>
    </rPh>
    <phoneticPr fontId="3"/>
  </si>
  <si>
    <t>⑪ 折込料金は、折込日の3日前（日・祝日除く）までにご入金いただきますようお願いいたします。</t>
    <rPh sb="2" eb="4">
      <t>オリコミ</t>
    </rPh>
    <rPh sb="4" eb="6">
      <t>リョウキン</t>
    </rPh>
    <rPh sb="8" eb="10">
      <t>オリコミ</t>
    </rPh>
    <rPh sb="10" eb="11">
      <t>ヒ</t>
    </rPh>
    <rPh sb="13" eb="15">
      <t>ニチマエ</t>
    </rPh>
    <rPh sb="14" eb="15">
      <t>マエ</t>
    </rPh>
    <phoneticPr fontId="3"/>
  </si>
  <si>
    <t>「折込プラス」について</t>
    <rPh sb="1" eb="3">
      <t>オリコミ</t>
    </rPh>
    <phoneticPr fontId="3"/>
  </si>
  <si>
    <t>（※1）第4週は桑名市、員弁郡東員町のみ</t>
    <rPh sb="4" eb="5">
      <t>ダイ</t>
    </rPh>
    <rPh sb="6" eb="7">
      <t>シュウ</t>
    </rPh>
    <rPh sb="8" eb="11">
      <t>クワナシ</t>
    </rPh>
    <rPh sb="12" eb="15">
      <t>イナベグン</t>
    </rPh>
    <rPh sb="15" eb="18">
      <t>トウインチョウ</t>
    </rPh>
    <phoneticPr fontId="3"/>
  </si>
  <si>
    <t>　　・三重県：毎月第2金曜日</t>
    <rPh sb="3" eb="5">
      <t>ミエ</t>
    </rPh>
    <rPh sb="5" eb="6">
      <t>ケン</t>
    </rPh>
    <rPh sb="7" eb="9">
      <t>マイツキ</t>
    </rPh>
    <rPh sb="9" eb="10">
      <t>ダイ</t>
    </rPh>
    <rPh sb="11" eb="14">
      <t>キンヨウビ</t>
    </rPh>
    <phoneticPr fontId="3"/>
  </si>
  <si>
    <r>
      <t>　　　　　　　 　　　 第4金曜日</t>
    </r>
    <r>
      <rPr>
        <sz val="8"/>
        <rFont val="ＭＳ Ｐゴシック"/>
        <family val="3"/>
        <charset val="128"/>
      </rPr>
      <t>（※1）</t>
    </r>
    <rPh sb="12" eb="13">
      <t>ダイ</t>
    </rPh>
    <rPh sb="14" eb="17">
      <t>キンヨウビ</t>
    </rPh>
    <phoneticPr fontId="3"/>
  </si>
  <si>
    <t>　　・配布エリア地区の新聞折込チラシと同額とする。</t>
    <rPh sb="3" eb="5">
      <t>ハイフ</t>
    </rPh>
    <rPh sb="8" eb="10">
      <t>チク</t>
    </rPh>
    <rPh sb="11" eb="13">
      <t>シンブン</t>
    </rPh>
    <rPh sb="13" eb="15">
      <t>オリコミ</t>
    </rPh>
    <rPh sb="19" eb="21">
      <t>ドウガク</t>
    </rPh>
    <phoneticPr fontId="3"/>
  </si>
  <si>
    <t>折込プラス(計)</t>
    <rPh sb="0" eb="2">
      <t>オリコミ</t>
    </rPh>
    <rPh sb="6" eb="7">
      <t>ケイ</t>
    </rPh>
    <phoneticPr fontId="3"/>
  </si>
  <si>
    <t>折込プラス（合計）</t>
    <rPh sb="0" eb="2">
      <t>オリコミ</t>
    </rPh>
    <rPh sb="6" eb="8">
      <t>ゴウケイ</t>
    </rPh>
    <phoneticPr fontId="3"/>
  </si>
  <si>
    <t>大台宮川</t>
    <rPh sb="0" eb="2">
      <t>オオダイ</t>
    </rPh>
    <rPh sb="2" eb="4">
      <t>ミヤガワ</t>
    </rPh>
    <phoneticPr fontId="3"/>
  </si>
  <si>
    <t>折込プラス実施日</t>
    <rPh sb="0" eb="2">
      <t>オリコミ</t>
    </rPh>
    <rPh sb="5" eb="8">
      <t>ジッシビ</t>
    </rPh>
    <phoneticPr fontId="3"/>
  </si>
  <si>
    <t>NASI</t>
    <phoneticPr fontId="3"/>
  </si>
  <si>
    <t>NＡMSI</t>
    <phoneticPr fontId="3"/>
  </si>
  <si>
    <t>※1　東員町 500枚含む</t>
    <rPh sb="3" eb="6">
      <t>トウインチョウ</t>
    </rPh>
    <rPh sb="10" eb="11">
      <t>マイ</t>
    </rPh>
    <rPh sb="11" eb="12">
      <t>フク</t>
    </rPh>
    <phoneticPr fontId="3"/>
  </si>
  <si>
    <r>
      <t>鈴鹿市全域の場合</t>
    </r>
    <r>
      <rPr>
        <sz val="10"/>
        <rFont val="ＭＳ Ｐゴシック"/>
        <family val="3"/>
        <charset val="128"/>
      </rPr>
      <t xml:space="preserve">
　亀山市下ノ庄 300枚をプラス</t>
    </r>
    <rPh sb="0" eb="3">
      <t>スズカシ</t>
    </rPh>
    <rPh sb="3" eb="5">
      <t>ゼンイキ</t>
    </rPh>
    <rPh sb="6" eb="8">
      <t>バアイ</t>
    </rPh>
    <rPh sb="12" eb="15">
      <t>カメヤマシ</t>
    </rPh>
    <rPh sb="15" eb="16">
      <t>シモ</t>
    </rPh>
    <rPh sb="17" eb="18">
      <t>ショウ</t>
    </rPh>
    <rPh sb="22" eb="23">
      <t>マイ</t>
    </rPh>
    <phoneticPr fontId="3"/>
  </si>
  <si>
    <t>※１　四日市市 150枚含む</t>
    <rPh sb="3" eb="6">
      <t>ヨッカイチ</t>
    </rPh>
    <rPh sb="6" eb="7">
      <t>シ</t>
    </rPh>
    <rPh sb="11" eb="12">
      <t>マイ</t>
    </rPh>
    <rPh sb="12" eb="13">
      <t>フク</t>
    </rPh>
    <phoneticPr fontId="3"/>
  </si>
  <si>
    <t>※２　亀山市 350枚含む</t>
    <rPh sb="3" eb="5">
      <t>カメヤマ</t>
    </rPh>
    <rPh sb="5" eb="6">
      <t>シ</t>
    </rPh>
    <rPh sb="10" eb="11">
      <t>マイ</t>
    </rPh>
    <rPh sb="11" eb="12">
      <t>フク</t>
    </rPh>
    <phoneticPr fontId="3"/>
  </si>
  <si>
    <t>※３　鈴鹿市 300枚含む</t>
    <rPh sb="3" eb="6">
      <t>スズカシ</t>
    </rPh>
    <rPh sb="10" eb="11">
      <t>マイ</t>
    </rPh>
    <rPh sb="11" eb="12">
      <t>フク</t>
    </rPh>
    <phoneticPr fontId="3"/>
  </si>
  <si>
    <t>津市椋本 50枚をプラス</t>
    <phoneticPr fontId="3"/>
  </si>
  <si>
    <t>鈴鹿市鈴峰 350枚をプラス</t>
    <phoneticPr fontId="3"/>
  </si>
  <si>
    <t>※１　亀山市 50枚含む</t>
    <rPh sb="3" eb="6">
      <t>カメヤマシ</t>
    </rPh>
    <rPh sb="9" eb="10">
      <t>マイ</t>
    </rPh>
    <rPh sb="10" eb="11">
      <t>フク</t>
    </rPh>
    <phoneticPr fontId="3"/>
  </si>
  <si>
    <t>亀山市亀山南部 
　　　　50枚をプラス</t>
    <rPh sb="0" eb="2">
      <t>カメヤマ</t>
    </rPh>
    <rPh sb="2" eb="3">
      <t>シ</t>
    </rPh>
    <rPh sb="3" eb="5">
      <t>カメヤマ</t>
    </rPh>
    <rPh sb="5" eb="7">
      <t>ナンブ</t>
    </rPh>
    <phoneticPr fontId="3"/>
  </si>
  <si>
    <t>多気郡相可 200枚をﾌﾟﾗｽ</t>
    <rPh sb="9" eb="10">
      <t>マイ</t>
    </rPh>
    <phoneticPr fontId="3"/>
  </si>
  <si>
    <t>　　　1,000枚含む</t>
    <phoneticPr fontId="3"/>
  </si>
  <si>
    <t>松阪市松阪片野橋 1,000枚　　　　　　　　　　　　　　度会郡田丸 100枚をプラス</t>
    <rPh sb="0" eb="2">
      <t>マツサカ</t>
    </rPh>
    <rPh sb="2" eb="3">
      <t>シ</t>
    </rPh>
    <rPh sb="3" eb="5">
      <t>マツサカ</t>
    </rPh>
    <rPh sb="5" eb="6">
      <t>カタ</t>
    </rPh>
    <rPh sb="6" eb="7">
      <t>ノ</t>
    </rPh>
    <rPh sb="7" eb="8">
      <t>ハシ</t>
    </rPh>
    <rPh sb="14" eb="15">
      <t>マイ</t>
    </rPh>
    <rPh sb="29" eb="32">
      <t>ワタライグン</t>
    </rPh>
    <rPh sb="32" eb="34">
      <t>タマル</t>
    </rPh>
    <rPh sb="38" eb="39">
      <t>マイ</t>
    </rPh>
    <phoneticPr fontId="3"/>
  </si>
  <si>
    <t>※３　松阪市 200枚を含む</t>
    <phoneticPr fontId="3"/>
  </si>
  <si>
    <t>度会郡大紀町滝原 100枚ﾌﾟﾗｽ</t>
    <rPh sb="0" eb="3">
      <t>ワタライグン</t>
    </rPh>
    <rPh sb="3" eb="5">
      <t>タイキ</t>
    </rPh>
    <rPh sb="5" eb="6">
      <t>チョウ</t>
    </rPh>
    <rPh sb="6" eb="8">
      <t>タキハラ</t>
    </rPh>
    <rPh sb="12" eb="13">
      <t>マイ</t>
    </rPh>
    <phoneticPr fontId="3"/>
  </si>
  <si>
    <t>　　　　　　　850枚含む</t>
    <rPh sb="10" eb="11">
      <t>マイ</t>
    </rPh>
    <phoneticPr fontId="3"/>
  </si>
  <si>
    <t>　　　多気郡多気町 100枚含む</t>
    <rPh sb="3" eb="6">
      <t>タキグン</t>
    </rPh>
    <rPh sb="6" eb="9">
      <t>タキチョウ</t>
    </rPh>
    <rPh sb="13" eb="14">
      <t>マイ</t>
    </rPh>
    <rPh sb="14" eb="15">
      <t>フク</t>
    </rPh>
    <phoneticPr fontId="3"/>
  </si>
  <si>
    <t>※２　伊勢市 700枚含む</t>
    <phoneticPr fontId="3"/>
  </si>
  <si>
    <t>※1 多気郡大台町 100枚含む</t>
    <rPh sb="3" eb="5">
      <t>タキ</t>
    </rPh>
    <rPh sb="5" eb="6">
      <t>グン</t>
    </rPh>
    <rPh sb="6" eb="8">
      <t>オオダイ</t>
    </rPh>
    <rPh sb="8" eb="9">
      <t>チョウ</t>
    </rPh>
    <rPh sb="13" eb="14">
      <t>マイ</t>
    </rPh>
    <rPh sb="14" eb="15">
      <t>フク</t>
    </rPh>
    <phoneticPr fontId="3"/>
  </si>
  <si>
    <t>名張・上野南部 50枚、</t>
    <phoneticPr fontId="3"/>
  </si>
  <si>
    <t>桔梗が丘・美旗・古山 100枚を
プラス</t>
    <phoneticPr fontId="3"/>
  </si>
  <si>
    <t>※１　伊賀市 100枚含む</t>
    <rPh sb="3" eb="5">
      <t>イガ</t>
    </rPh>
    <rPh sb="5" eb="6">
      <t>シ</t>
    </rPh>
    <rPh sb="10" eb="11">
      <t>マイ</t>
    </rPh>
    <rPh sb="11" eb="12">
      <t>フク</t>
    </rPh>
    <phoneticPr fontId="3"/>
  </si>
  <si>
    <t>※２　伊賀市 50枚含む</t>
    <rPh sb="3" eb="5">
      <t>イガ</t>
    </rPh>
    <rPh sb="5" eb="6">
      <t>シ</t>
    </rPh>
    <rPh sb="9" eb="10">
      <t>マイ</t>
    </rPh>
    <rPh sb="10" eb="11">
      <t>フク</t>
    </rPh>
    <phoneticPr fontId="3"/>
  </si>
  <si>
    <t>※１　津市 50枚含む。旧中日・
亀山関店区域は全配未実施。</t>
    <rPh sb="3" eb="5">
      <t>ツシ</t>
    </rPh>
    <rPh sb="8" eb="9">
      <t>マイ</t>
    </rPh>
    <rPh sb="9" eb="10">
      <t>フク</t>
    </rPh>
    <phoneticPr fontId="3"/>
  </si>
  <si>
    <t>※２　旧中日・亀山関店区域は
全配未実施。</t>
    <rPh sb="3" eb="4">
      <t>キュウ</t>
    </rPh>
    <rPh sb="4" eb="6">
      <t>チュウニチ</t>
    </rPh>
    <rPh sb="7" eb="9">
      <t>カメヤマ</t>
    </rPh>
    <rPh sb="9" eb="11">
      <t>セキテン</t>
    </rPh>
    <rPh sb="11" eb="13">
      <t>クイキ</t>
    </rPh>
    <rPh sb="15" eb="16">
      <t>ゼン</t>
    </rPh>
    <rPh sb="16" eb="17">
      <t>ハイ</t>
    </rPh>
    <rPh sb="17" eb="20">
      <t>ミジッシ</t>
    </rPh>
    <phoneticPr fontId="3"/>
  </si>
  <si>
    <t>2026年  三重県 折込プラス予定表</t>
    <rPh sb="4" eb="5">
      <t>ネン</t>
    </rPh>
    <rPh sb="7" eb="9">
      <t>ミエ</t>
    </rPh>
    <rPh sb="9" eb="10">
      <t>ケン</t>
    </rPh>
    <rPh sb="11" eb="13">
      <t>オリコミ</t>
    </rPh>
    <rPh sb="16" eb="19">
      <t>ヨテイヒョウ</t>
    </rPh>
    <phoneticPr fontId="3"/>
  </si>
  <si>
    <t>②</t>
    <phoneticPr fontId="45"/>
  </si>
  <si>
    <t>⑨</t>
    <phoneticPr fontId="45"/>
  </si>
  <si>
    <t>⑯</t>
    <phoneticPr fontId="45"/>
  </si>
  <si>
    <t>⑬</t>
    <phoneticPr fontId="45"/>
  </si>
  <si>
    <t>⑪</t>
    <phoneticPr fontId="45"/>
  </si>
  <si>
    <t>⑮</t>
    <phoneticPr fontId="45"/>
  </si>
  <si>
    <t>⑫</t>
    <phoneticPr fontId="45"/>
  </si>
  <si>
    <t>⑭</t>
    <phoneticPr fontId="45"/>
  </si>
  <si>
    <t>※　8月は実施なし</t>
    <rPh sb="3" eb="4">
      <t>ガツ</t>
    </rPh>
    <rPh sb="5" eb="7">
      <t>ジッシ</t>
    </rPh>
    <phoneticPr fontId="3"/>
  </si>
  <si>
    <t>（2025年12月作成）</t>
    <rPh sb="5" eb="6">
      <t>ネン</t>
    </rPh>
    <rPh sb="8" eb="9">
      <t>ガツ</t>
    </rPh>
    <rPh sb="9" eb="11">
      <t>サクセイ</t>
    </rPh>
    <phoneticPr fontId="3"/>
  </si>
  <si>
    <t>㉔</t>
    <phoneticPr fontId="45"/>
  </si>
  <si>
    <t>（2026年3月現在）</t>
    <phoneticPr fontId="3"/>
  </si>
  <si>
    <t>※2　富洲原地区　　
　　　（一部川越南）</t>
    <rPh sb="3" eb="4">
      <t>トミ</t>
    </rPh>
    <rPh sb="4" eb="5">
      <t>ス</t>
    </rPh>
    <rPh sb="5" eb="6">
      <t>ハラ</t>
    </rPh>
    <rPh sb="6" eb="8">
      <t>チク</t>
    </rPh>
    <rPh sb="15" eb="17">
      <t>イチブ</t>
    </rPh>
    <rPh sb="17" eb="19">
      <t>カワゴエ</t>
    </rPh>
    <rPh sb="19" eb="20">
      <t>ナン</t>
    </rPh>
    <phoneticPr fontId="3"/>
  </si>
  <si>
    <t>※1　第4週も実施</t>
    <rPh sb="3" eb="4">
      <t>ダイ</t>
    </rPh>
    <rPh sb="5" eb="6">
      <t>シュウ</t>
    </rPh>
    <rPh sb="7" eb="9">
      <t>ジッシ</t>
    </rPh>
    <phoneticPr fontId="3"/>
  </si>
  <si>
    <t>　  　　伊勢市大淀 850枚をプラス</t>
    <rPh sb="5" eb="8">
      <t>イセシ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</si>
</sst>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Red]\(#,##0\)"/>
    <numFmt numFmtId="177" formatCode="#,##0_ "/>
    <numFmt numFmtId="178" formatCode="#,##0\ ;[Red]\-#,##0;"/>
    <numFmt numFmtId="179" formatCode="#,##0_ ;[Red]\-#,##0;"/>
    <numFmt numFmtId="180" formatCode="#,##0&quot;枚&quot;"/>
    <numFmt numFmtId="181" formatCode="#,##0_ ;[Red]\-#,##0\ "/>
    <numFmt numFmtId="182" formatCode="&quot;合&quot;&quot;計&quot;\ #,###\ &quot;枚&quot;\ "/>
    <numFmt numFmtId="183" formatCode="&quot;配布合計&quot;\ #,###\ &quot;枚&quot;\ "/>
    <numFmt numFmtId="184" formatCode="0_);[Red]\(0\)"/>
    <numFmt numFmtId="185" formatCode="yyyy\ &quot;年 &quot;m&quot; 月 &quot;d&quot; 日&quot;\ \(aaa\)"/>
    <numFmt numFmtId="186" formatCode="yyyy\ &quot;年 &quot;m&quot; 月 &quot;d&quot; 日&quot;\ \(aaa\)&quot;～&quot;"/>
    <numFmt numFmtId="187" formatCode="m&quot;月&quot;"/>
    <numFmt numFmtId="188" formatCode="m&quot;月&quot;d&quot;日&quot;\(aaa\)"/>
    <numFmt numFmtId="189" formatCode="m&quot;月&quot;d&quot;日&quot;\(aaa\)\ &quot;～&quot;"/>
    <numFmt numFmtId="190" formatCode="0;0;"/>
    <numFmt numFmtId="191" formatCode="0_ "/>
  </numFmts>
  <fonts count="50">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sz val="18"/>
      <name val="ＭＳ Ｐゴシック"/>
      <family val="3"/>
      <charset val="128"/>
    </font>
    <font>
      <sz val="12"/>
      <name val="ＭＳ Ｐゴシック"/>
      <family val="3"/>
      <charset val="128"/>
    </font>
    <font>
      <sz val="14"/>
      <name val="ＭＳ Ｐゴシック"/>
      <family val="3"/>
      <charset val="128"/>
    </font>
    <font>
      <b/>
      <sz val="5"/>
      <name val="ＭＳ Ｐゴシック"/>
      <family val="3"/>
      <charset val="128"/>
    </font>
    <font>
      <sz val="8.5"/>
      <name val="ＭＳ Ｐゴシック"/>
      <family val="3"/>
      <charset val="128"/>
    </font>
    <font>
      <b/>
      <sz val="16"/>
      <name val="ＭＳ Ｐゴシック"/>
      <family val="3"/>
      <charset val="128"/>
    </font>
    <font>
      <sz val="9"/>
      <name val="Century"/>
      <family val="1"/>
    </font>
    <font>
      <sz val="8"/>
      <name val="ＭＳ Ｐゴシック"/>
      <family val="3"/>
      <charset val="128"/>
    </font>
    <font>
      <sz val="5"/>
      <name val="ＭＳ Ｐゴシック"/>
      <family val="3"/>
      <charset val="128"/>
    </font>
    <font>
      <sz val="18"/>
      <name val="ＭＳ Ｐゴシック"/>
      <family val="3"/>
      <charset val="128"/>
    </font>
    <font>
      <sz val="15"/>
      <name val="ＭＳ Ｐゴシック"/>
      <family val="3"/>
      <charset val="128"/>
    </font>
    <font>
      <b/>
      <sz val="15"/>
      <name val="ＭＳ Ｐゴシック"/>
      <family val="3"/>
      <charset val="128"/>
    </font>
    <font>
      <sz val="22"/>
      <name val="ＭＳ Ｐゴシック"/>
      <family val="3"/>
      <charset val="128"/>
    </font>
    <font>
      <b/>
      <sz val="11"/>
      <name val="ＭＳ Ｐゴシック"/>
      <family val="3"/>
      <charset val="128"/>
    </font>
    <font>
      <sz val="7"/>
      <name val="ＭＳ Ｐゴシック"/>
      <family val="3"/>
      <charset val="128"/>
    </font>
    <font>
      <u/>
      <sz val="5.5"/>
      <color indexed="12"/>
      <name val="ＭＳ Ｐゴシック"/>
      <family val="3"/>
      <charset val="128"/>
    </font>
    <font>
      <sz val="11"/>
      <name val="明朝"/>
      <family val="1"/>
      <charset val="128"/>
    </font>
    <font>
      <u/>
      <sz val="11"/>
      <name val="ＭＳ Ｐゴシック"/>
      <family val="3"/>
      <charset val="128"/>
    </font>
    <font>
      <sz val="11"/>
      <color theme="1"/>
      <name val="ＭＳ Ｐゴシック"/>
      <family val="3"/>
      <charset val="128"/>
      <scheme val="minor"/>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b/>
      <sz val="11"/>
      <color theme="1"/>
      <name val="ＭＳ Ｐゴシック"/>
      <family val="3"/>
      <charset val="128"/>
    </font>
    <font>
      <sz val="7"/>
      <color theme="1"/>
      <name val="ＭＳ Ｐゴシック"/>
      <family val="3"/>
      <charset val="128"/>
    </font>
    <font>
      <b/>
      <sz val="14"/>
      <color rgb="FFFF0000"/>
      <name val="A-OTF 丸フォーク Pro H"/>
      <family val="2"/>
      <charset val="128"/>
    </font>
    <font>
      <b/>
      <sz val="12"/>
      <name val="ＭＳ Ｐゴシック"/>
      <family val="3"/>
      <charset val="128"/>
    </font>
    <font>
      <b/>
      <sz val="24"/>
      <color theme="1"/>
      <name val="游ゴシック"/>
      <family val="3"/>
      <charset val="128"/>
    </font>
    <font>
      <sz val="11"/>
      <color theme="1"/>
      <name val="游ゴシック"/>
      <family val="3"/>
      <charset val="128"/>
    </font>
    <font>
      <u/>
      <sz val="24"/>
      <color theme="1"/>
      <name val="游ゴシック"/>
      <family val="3"/>
      <charset val="128"/>
    </font>
    <font>
      <i/>
      <u/>
      <sz val="14"/>
      <color theme="1"/>
      <name val="游ゴシック"/>
      <family val="3"/>
      <charset val="128"/>
    </font>
    <font>
      <b/>
      <sz val="16"/>
      <color theme="1"/>
      <name val="游ゴシック"/>
      <family val="3"/>
      <charset val="128"/>
    </font>
    <font>
      <sz val="14"/>
      <color rgb="FFFF0000"/>
      <name val="游ゴシック"/>
      <family val="3"/>
      <charset val="128"/>
    </font>
    <font>
      <sz val="14"/>
      <color theme="1"/>
      <name val="游ゴシック"/>
      <family val="3"/>
      <charset val="128"/>
    </font>
    <font>
      <sz val="14"/>
      <color theme="3"/>
      <name val="游ゴシック"/>
      <family val="3"/>
      <charset val="128"/>
    </font>
    <font>
      <sz val="12"/>
      <color theme="1"/>
      <name val="游ゴシック"/>
      <family val="3"/>
      <charset val="128"/>
    </font>
    <font>
      <sz val="14"/>
      <name val="游ゴシック"/>
      <family val="3"/>
      <charset val="128"/>
    </font>
    <font>
      <sz val="6"/>
      <name val="游ゴシック"/>
      <family val="3"/>
      <charset val="128"/>
    </font>
    <font>
      <sz val="14"/>
      <color rgb="FF0070C0"/>
      <name val="游ゴシック"/>
      <family val="3"/>
      <charset val="128"/>
    </font>
    <font>
      <sz val="16"/>
      <color theme="1"/>
      <name val="游ゴシック"/>
      <family val="3"/>
      <charset val="128"/>
    </font>
    <font>
      <sz val="18"/>
      <color rgb="FFFF0000"/>
      <name val="游ゴシック"/>
      <family val="3"/>
      <charset val="128"/>
    </font>
    <font>
      <sz val="18"/>
      <color theme="1"/>
      <name val="游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99"/>
        <bgColor indexed="64"/>
      </patternFill>
    </fill>
  </fills>
  <borders count="110">
    <border>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style="thin">
        <color indexed="64"/>
      </bottom>
      <diagonal/>
    </border>
    <border diagonalDown="1">
      <left style="thin">
        <color indexed="64"/>
      </left>
      <right style="thin">
        <color indexed="64"/>
      </right>
      <top style="hair">
        <color indexed="64"/>
      </top>
      <bottom style="hair">
        <color indexed="64"/>
      </bottom>
      <diagonal style="hair">
        <color indexed="64"/>
      </diagonal>
    </border>
    <border>
      <left/>
      <right style="thin">
        <color indexed="64"/>
      </right>
      <top style="hair">
        <color indexed="64"/>
      </top>
      <bottom/>
      <diagonal/>
    </border>
    <border>
      <left/>
      <right/>
      <top style="hair">
        <color indexed="64"/>
      </top>
      <bottom/>
      <diagonal/>
    </border>
    <border>
      <left/>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hair">
        <color indexed="64"/>
      </bottom>
      <diagonal style="hair">
        <color indexed="64"/>
      </diagonal>
    </border>
    <border>
      <left/>
      <right style="thin">
        <color indexed="64"/>
      </right>
      <top style="hair">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hair">
        <color indexed="64"/>
      </top>
      <bottom/>
      <diagonal style="hair">
        <color indexed="64"/>
      </diagonal>
    </border>
    <border>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double">
        <color indexed="64"/>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diagonalDown="1">
      <left style="thin">
        <color indexed="64"/>
      </left>
      <right style="thin">
        <color indexed="64"/>
      </right>
      <top style="hair">
        <color indexed="64"/>
      </top>
      <bottom style="double">
        <color indexed="64"/>
      </bottom>
      <diagonal style="hair">
        <color indexed="64"/>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bottom/>
      <diagonal style="thin">
        <color indexed="64"/>
      </diagonal>
    </border>
    <border>
      <left/>
      <right style="hair">
        <color indexed="64"/>
      </right>
      <top/>
      <bottom/>
      <diagonal/>
    </border>
    <border diagonalDown="1">
      <left style="thin">
        <color indexed="64"/>
      </left>
      <right style="thin">
        <color indexed="64"/>
      </right>
      <top/>
      <bottom style="hair">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double">
        <color indexed="64"/>
      </bottom>
      <diagonal/>
    </border>
    <border diagonalDown="1">
      <left style="thin">
        <color indexed="64"/>
      </left>
      <right style="hair">
        <color indexed="64"/>
      </right>
      <top style="hair">
        <color indexed="64"/>
      </top>
      <bottom style="double">
        <color indexed="64"/>
      </bottom>
      <diagonal style="hair">
        <color indexed="64"/>
      </diagonal>
    </border>
    <border diagonalDown="1">
      <left style="hair">
        <color indexed="64"/>
      </left>
      <right style="thin">
        <color indexed="64"/>
      </right>
      <top style="hair">
        <color indexed="64"/>
      </top>
      <bottom style="double">
        <color indexed="64"/>
      </bottom>
      <diagonal style="hair">
        <color indexed="64"/>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s>
  <cellStyleXfs count="18">
    <xf numFmtId="0" fontId="0" fillId="0" borderId="0"/>
    <xf numFmtId="0" fontId="22"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xf numFmtId="0" fontId="1" fillId="0" borderId="0"/>
    <xf numFmtId="0" fontId="1" fillId="0" borderId="0"/>
    <xf numFmtId="0" fontId="25" fillId="0" borderId="0">
      <alignment vertical="center"/>
    </xf>
    <xf numFmtId="0" fontId="1" fillId="0" borderId="0"/>
    <xf numFmtId="0" fontId="1" fillId="0" borderId="0"/>
    <xf numFmtId="0" fontId="23" fillId="0" borderId="0"/>
    <xf numFmtId="0" fontId="25" fillId="0" borderId="0">
      <alignment vertical="center"/>
    </xf>
  </cellStyleXfs>
  <cellXfs count="1072">
    <xf numFmtId="0" fontId="0" fillId="0" borderId="0" xfId="0"/>
    <xf numFmtId="0" fontId="5" fillId="0" borderId="1" xfId="0" applyFont="1" applyBorder="1" applyAlignment="1">
      <alignment horizontal="left" vertical="top"/>
    </xf>
    <xf numFmtId="0" fontId="8" fillId="0" borderId="0" xfId="0" applyFont="1" applyAlignment="1">
      <alignment vertical="center"/>
    </xf>
    <xf numFmtId="0" fontId="0" fillId="0" borderId="2" xfId="0" applyBorder="1"/>
    <xf numFmtId="0" fontId="0" fillId="0" borderId="3" xfId="0" applyBorder="1" applyAlignment="1">
      <alignment horizontal="center" vertical="center"/>
    </xf>
    <xf numFmtId="0" fontId="0" fillId="0" borderId="4" xfId="0" applyBorder="1" applyAlignment="1">
      <alignment horizontal="center" vertical="center"/>
    </xf>
    <xf numFmtId="178" fontId="8" fillId="0" borderId="0" xfId="0" applyNumberFormat="1" applyFont="1" applyAlignment="1">
      <alignment horizontal="distributed" vertical="center"/>
    </xf>
    <xf numFmtId="0" fontId="6" fillId="0" borderId="5" xfId="0" applyFont="1" applyBorder="1" applyAlignment="1">
      <alignment horizontal="center" vertical="center" shrinkToFit="1"/>
    </xf>
    <xf numFmtId="177" fontId="17" fillId="0" borderId="0" xfId="0" applyNumberFormat="1" applyFont="1" applyAlignment="1">
      <alignment horizontal="right" vertical="center"/>
    </xf>
    <xf numFmtId="177" fontId="17" fillId="0" borderId="6" xfId="0" applyNumberFormat="1" applyFont="1" applyBorder="1" applyAlignment="1">
      <alignment horizontal="right" vertical="center"/>
    </xf>
    <xf numFmtId="0" fontId="0" fillId="0" borderId="7" xfId="0" applyBorder="1"/>
    <xf numFmtId="0" fontId="0" fillId="0" borderId="8" xfId="0" applyBorder="1"/>
    <xf numFmtId="178" fontId="8" fillId="0" borderId="5" xfId="0" applyNumberFormat="1" applyFont="1" applyBorder="1" applyAlignment="1">
      <alignment horizontal="distributed" vertical="center"/>
    </xf>
    <xf numFmtId="177" fontId="17" fillId="0" borderId="9" xfId="0" applyNumberFormat="1" applyFont="1" applyBorder="1" applyAlignment="1">
      <alignment horizontal="right" vertical="center"/>
    </xf>
    <xf numFmtId="177" fontId="17" fillId="0" borderId="5" xfId="0" applyNumberFormat="1" applyFont="1" applyBorder="1" applyAlignment="1">
      <alignment horizontal="right" vertical="center"/>
    </xf>
    <xf numFmtId="177" fontId="17" fillId="0" borderId="10" xfId="0" applyNumberFormat="1" applyFont="1" applyBorder="1" applyAlignment="1">
      <alignment horizontal="right" vertical="center"/>
    </xf>
    <xf numFmtId="0" fontId="0" fillId="0" borderId="11" xfId="0" applyBorder="1"/>
    <xf numFmtId="0" fontId="5" fillId="0" borderId="9" xfId="0" applyFont="1" applyBorder="1" applyAlignment="1">
      <alignment horizontal="center" vertical="center"/>
    </xf>
    <xf numFmtId="0" fontId="5" fillId="0" borderId="9" xfId="0" applyFont="1" applyBorder="1" applyAlignment="1">
      <alignment horizontal="center" vertical="center" shrinkToFit="1"/>
    </xf>
    <xf numFmtId="0" fontId="17" fillId="0" borderId="0" xfId="0" applyFont="1"/>
    <xf numFmtId="177" fontId="17" fillId="0" borderId="13" xfId="0" applyNumberFormat="1" applyFont="1" applyBorder="1" applyAlignment="1">
      <alignment horizontal="right" vertical="center" shrinkToFit="1"/>
    </xf>
    <xf numFmtId="177" fontId="17" fillId="0" borderId="14" xfId="0" applyNumberFormat="1" applyFont="1" applyBorder="1" applyAlignment="1">
      <alignment horizontal="right" vertical="center" shrinkToFit="1"/>
    </xf>
    <xf numFmtId="177" fontId="17" fillId="0" borderId="15" xfId="0" applyNumberFormat="1" applyFont="1" applyBorder="1" applyAlignment="1">
      <alignment horizontal="right" vertical="center" shrinkToFit="1"/>
    </xf>
    <xf numFmtId="177" fontId="17" fillId="0" borderId="16" xfId="0" applyNumberFormat="1" applyFont="1" applyBorder="1" applyAlignment="1">
      <alignment horizontal="right" vertical="center"/>
    </xf>
    <xf numFmtId="0" fontId="5" fillId="0" borderId="17" xfId="0" applyFont="1" applyBorder="1" applyAlignment="1">
      <alignment horizontal="center" vertical="center"/>
    </xf>
    <xf numFmtId="0" fontId="8" fillId="0" borderId="5" xfId="0" applyFont="1" applyBorder="1" applyAlignment="1">
      <alignment horizontal="distributed" vertical="center"/>
    </xf>
    <xf numFmtId="0" fontId="6" fillId="0" borderId="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xf>
    <xf numFmtId="177" fontId="17" fillId="0" borderId="19" xfId="0" applyNumberFormat="1" applyFont="1" applyBorder="1" applyAlignment="1">
      <alignment horizontal="right" vertical="center"/>
    </xf>
    <xf numFmtId="0" fontId="0" fillId="0" borderId="20" xfId="0" applyBorder="1"/>
    <xf numFmtId="0" fontId="5" fillId="0" borderId="6" xfId="0" applyFont="1" applyBorder="1" applyAlignment="1">
      <alignment horizontal="center" vertical="center"/>
    </xf>
    <xf numFmtId="0" fontId="0" fillId="0" borderId="0" xfId="0" applyAlignment="1">
      <alignment horizontal="center"/>
    </xf>
    <xf numFmtId="177" fontId="17" fillId="0" borderId="15" xfId="0" applyNumberFormat="1" applyFont="1" applyBorder="1" applyAlignment="1">
      <alignment horizontal="right" vertical="center"/>
    </xf>
    <xf numFmtId="178" fontId="8" fillId="0" borderId="5" xfId="0" applyNumberFormat="1" applyFont="1" applyBorder="1" applyAlignment="1">
      <alignment horizontal="distributed" vertical="center" shrinkToFit="1"/>
    </xf>
    <xf numFmtId="0" fontId="5" fillId="0" borderId="10" xfId="0" applyFont="1" applyBorder="1" applyAlignment="1">
      <alignment horizontal="center" vertical="center"/>
    </xf>
    <xf numFmtId="0" fontId="17" fillId="0" borderId="10" xfId="0" applyFont="1" applyBorder="1"/>
    <xf numFmtId="178" fontId="8" fillId="0" borderId="21" xfId="0" applyNumberFormat="1" applyFont="1" applyBorder="1" applyAlignment="1">
      <alignment horizontal="distributed" vertical="center"/>
    </xf>
    <xf numFmtId="178" fontId="8" fillId="0" borderId="22" xfId="0" applyNumberFormat="1" applyFont="1" applyBorder="1" applyAlignment="1">
      <alignment horizontal="distributed" vertical="center"/>
    </xf>
    <xf numFmtId="177" fontId="17" fillId="0" borderId="23" xfId="0" applyNumberFormat="1" applyFont="1" applyBorder="1" applyAlignment="1">
      <alignment horizontal="right" vertical="center"/>
    </xf>
    <xf numFmtId="178" fontId="8" fillId="0" borderId="24" xfId="0" applyNumberFormat="1" applyFont="1" applyBorder="1" applyAlignment="1">
      <alignment horizontal="distributed" vertical="center"/>
    </xf>
    <xf numFmtId="177" fontId="17" fillId="0" borderId="25" xfId="0" applyNumberFormat="1" applyFont="1" applyBorder="1" applyAlignment="1">
      <alignment horizontal="right" vertical="center"/>
    </xf>
    <xf numFmtId="177" fontId="17" fillId="0" borderId="26" xfId="0" applyNumberFormat="1" applyFont="1" applyBorder="1" applyAlignment="1">
      <alignment horizontal="right" vertical="center"/>
    </xf>
    <xf numFmtId="0" fontId="9" fillId="0" borderId="27" xfId="0" applyFont="1" applyBorder="1" applyAlignment="1">
      <alignment horizontal="left" vertical="center"/>
    </xf>
    <xf numFmtId="0" fontId="2" fillId="0" borderId="0" xfId="0" applyFont="1" applyAlignment="1">
      <alignment horizontal="right" vertical="center"/>
    </xf>
    <xf numFmtId="180" fontId="16" fillId="0" borderId="0" xfId="0" applyNumberFormat="1" applyFont="1" applyAlignment="1">
      <alignment horizontal="left" vertical="center"/>
    </xf>
    <xf numFmtId="0" fontId="6" fillId="0" borderId="5" xfId="0" applyFont="1" applyBorder="1" applyAlignment="1">
      <alignment horizontal="center" vertical="center" wrapText="1" shrinkToFit="1"/>
    </xf>
    <xf numFmtId="177" fontId="0" fillId="0" borderId="0" xfId="0" applyNumberFormat="1"/>
    <xf numFmtId="0" fontId="17" fillId="0" borderId="2" xfId="0" applyFont="1" applyBorder="1"/>
    <xf numFmtId="0" fontId="15" fillId="0" borderId="0" xfId="0" applyFont="1" applyAlignment="1">
      <alignment horizontal="center" vertical="center" wrapText="1"/>
    </xf>
    <xf numFmtId="176" fontId="9" fillId="0" borderId="0" xfId="0" applyNumberFormat="1" applyFont="1" applyAlignment="1">
      <alignment horizontal="right" vertical="center"/>
    </xf>
    <xf numFmtId="177" fontId="9" fillId="0" borderId="0" xfId="0" applyNumberFormat="1" applyFont="1" applyAlignment="1">
      <alignment horizontal="right" vertical="center"/>
    </xf>
    <xf numFmtId="0" fontId="6" fillId="0" borderId="0" xfId="0" applyFont="1" applyAlignment="1">
      <alignment horizontal="center" vertical="center"/>
    </xf>
    <xf numFmtId="178" fontId="5" fillId="0" borderId="0" xfId="0" applyNumberFormat="1" applyFont="1" applyAlignment="1">
      <alignment horizontal="distributed" vertical="center"/>
    </xf>
    <xf numFmtId="0" fontId="15" fillId="0" borderId="0" xfId="0" applyFont="1" applyAlignment="1">
      <alignment horizontal="center" vertical="center"/>
    </xf>
    <xf numFmtId="0" fontId="6" fillId="0" borderId="9" xfId="0" applyFont="1" applyBorder="1" applyAlignment="1">
      <alignment horizontal="center" vertical="center" wrapText="1"/>
    </xf>
    <xf numFmtId="177" fontId="17" fillId="0" borderId="28" xfId="0" applyNumberFormat="1" applyFont="1" applyBorder="1" applyAlignment="1">
      <alignment horizontal="right" vertical="center"/>
    </xf>
    <xf numFmtId="0" fontId="5" fillId="0" borderId="1" xfId="0" applyFont="1" applyBorder="1" applyAlignment="1">
      <alignment horizontal="left" vertical="top" shrinkToFit="1"/>
    </xf>
    <xf numFmtId="0" fontId="5" fillId="0" borderId="10" xfId="0" applyFont="1" applyBorder="1" applyAlignment="1">
      <alignment horizontal="center" vertical="center" wrapText="1"/>
    </xf>
    <xf numFmtId="0" fontId="5" fillId="0" borderId="10" xfId="0" applyFont="1" applyBorder="1" applyAlignment="1">
      <alignment horizontal="center" vertical="center" shrinkToFit="1"/>
    </xf>
    <xf numFmtId="177" fontId="17" fillId="0" borderId="10" xfId="0" applyNumberFormat="1" applyFont="1" applyBorder="1" applyAlignment="1">
      <alignment vertical="center"/>
    </xf>
    <xf numFmtId="0" fontId="6" fillId="0" borderId="9" xfId="0" applyFont="1" applyBorder="1" applyAlignment="1">
      <alignment horizontal="center" vertical="center" wrapText="1" shrinkToFit="1"/>
    </xf>
    <xf numFmtId="179" fontId="1" fillId="0" borderId="11" xfId="2" applyNumberFormat="1" applyFont="1" applyFill="1" applyBorder="1" applyAlignment="1" applyProtection="1"/>
    <xf numFmtId="179" fontId="11" fillId="0" borderId="0" xfId="2" applyNumberFormat="1" applyFont="1" applyFill="1" applyBorder="1" applyAlignment="1" applyProtection="1">
      <alignment vertical="top"/>
    </xf>
    <xf numFmtId="179" fontId="11" fillId="0" borderId="2" xfId="2" applyNumberFormat="1" applyFont="1" applyFill="1" applyBorder="1" applyAlignment="1" applyProtection="1">
      <alignment vertical="top"/>
    </xf>
    <xf numFmtId="178" fontId="8" fillId="0" borderId="30" xfId="0" applyNumberFormat="1" applyFont="1" applyBorder="1" applyAlignment="1">
      <alignment horizontal="distributed" vertical="center"/>
    </xf>
    <xf numFmtId="0" fontId="6" fillId="0" borderId="30" xfId="0" applyFont="1" applyBorder="1" applyAlignment="1">
      <alignment horizontal="center" vertical="center" wrapText="1"/>
    </xf>
    <xf numFmtId="178" fontId="5" fillId="0" borderId="30" xfId="0" applyNumberFormat="1" applyFont="1" applyBorder="1" applyAlignment="1">
      <alignment horizontal="distributed" vertical="center"/>
    </xf>
    <xf numFmtId="177" fontId="17" fillId="0" borderId="30" xfId="0" applyNumberFormat="1" applyFont="1" applyBorder="1" applyAlignment="1">
      <alignment horizontal="right" vertical="center"/>
    </xf>
    <xf numFmtId="178" fontId="5" fillId="0" borderId="31" xfId="0" applyNumberFormat="1" applyFont="1" applyBorder="1" applyAlignment="1">
      <alignment horizontal="distributed" vertical="center"/>
    </xf>
    <xf numFmtId="0" fontId="6" fillId="0" borderId="31" xfId="0" applyFont="1" applyBorder="1" applyAlignment="1">
      <alignment horizontal="center" vertical="center" wrapText="1"/>
    </xf>
    <xf numFmtId="177" fontId="17" fillId="0" borderId="12" xfId="0" applyNumberFormat="1" applyFont="1" applyBorder="1" applyAlignment="1">
      <alignment horizontal="right" vertical="center"/>
    </xf>
    <xf numFmtId="0" fontId="6" fillId="0" borderId="7" xfId="0" applyFont="1" applyBorder="1" applyAlignment="1">
      <alignment horizontal="center" vertical="center"/>
    </xf>
    <xf numFmtId="178" fontId="5" fillId="0" borderId="7" xfId="0" applyNumberFormat="1" applyFont="1" applyBorder="1" applyAlignment="1">
      <alignment horizontal="distributed" vertical="center"/>
    </xf>
    <xf numFmtId="0" fontId="10" fillId="0" borderId="7" xfId="0" applyFont="1" applyBorder="1" applyAlignment="1">
      <alignment horizontal="center" vertical="center"/>
    </xf>
    <xf numFmtId="176" fontId="9" fillId="0" borderId="7" xfId="0" applyNumberFormat="1" applyFont="1" applyBorder="1" applyAlignment="1">
      <alignment horizontal="right" vertical="center" shrinkToFit="1"/>
    </xf>
    <xf numFmtId="177" fontId="9" fillId="0" borderId="7" xfId="0" applyNumberFormat="1" applyFont="1" applyBorder="1" applyAlignment="1">
      <alignment horizontal="right" vertical="center"/>
    </xf>
    <xf numFmtId="177" fontId="4" fillId="0" borderId="7" xfId="0" applyNumberFormat="1" applyFont="1" applyBorder="1" applyAlignment="1">
      <alignment horizontal="right" vertical="center"/>
    </xf>
    <xf numFmtId="0" fontId="5" fillId="0" borderId="32" xfId="0" applyFont="1" applyBorder="1" applyAlignment="1">
      <alignment horizontal="center" vertical="center" shrinkToFit="1"/>
    </xf>
    <xf numFmtId="0" fontId="6" fillId="0" borderId="33" xfId="0" applyFont="1" applyBorder="1" applyAlignment="1">
      <alignment horizontal="center" vertical="center" wrapText="1" shrinkToFit="1"/>
    </xf>
    <xf numFmtId="0" fontId="5" fillId="0" borderId="18" xfId="0" applyFont="1" applyBorder="1" applyAlignment="1">
      <alignment horizontal="center" vertical="center" shrinkToFit="1"/>
    </xf>
    <xf numFmtId="0" fontId="6" fillId="0" borderId="29" xfId="0" applyFont="1" applyBorder="1" applyAlignment="1">
      <alignment horizontal="center" vertical="center" wrapText="1" shrinkToFit="1"/>
    </xf>
    <xf numFmtId="0" fontId="6" fillId="0" borderId="34" xfId="0" applyFont="1" applyBorder="1" applyAlignment="1">
      <alignment horizontal="center" vertical="center" wrapText="1" shrinkToFit="1"/>
    </xf>
    <xf numFmtId="177" fontId="17" fillId="0" borderId="35" xfId="0" applyNumberFormat="1" applyFont="1" applyBorder="1" applyAlignment="1">
      <alignment horizontal="right" vertical="center"/>
    </xf>
    <xf numFmtId="0" fontId="6" fillId="0" borderId="36" xfId="0" applyFont="1" applyBorder="1" applyAlignment="1">
      <alignment horizontal="center" vertical="center" wrapText="1" shrinkToFit="1"/>
    </xf>
    <xf numFmtId="0" fontId="6" fillId="0" borderId="9" xfId="0" applyFont="1" applyBorder="1" applyAlignment="1">
      <alignment horizontal="center" vertical="center"/>
    </xf>
    <xf numFmtId="0" fontId="8" fillId="0" borderId="21" xfId="0" applyFont="1" applyBorder="1" applyAlignment="1">
      <alignment horizontal="distributed" vertical="center" shrinkToFit="1"/>
    </xf>
    <xf numFmtId="0" fontId="8" fillId="0" borderId="5" xfId="0" applyFont="1" applyBorder="1" applyAlignment="1">
      <alignment horizontal="distributed" vertical="center" shrinkToFit="1"/>
    </xf>
    <xf numFmtId="0" fontId="8" fillId="0" borderId="30" xfId="0" applyFont="1" applyBorder="1" applyAlignment="1">
      <alignment horizontal="distributed" vertical="center" shrinkToFit="1"/>
    </xf>
    <xf numFmtId="0" fontId="8" fillId="0" borderId="22" xfId="0" applyFont="1" applyBorder="1" applyAlignment="1">
      <alignment horizontal="distributed" vertical="center" shrinkToFit="1"/>
    </xf>
    <xf numFmtId="0" fontId="5" fillId="0" borderId="11" xfId="0" applyFont="1" applyBorder="1" applyAlignment="1">
      <alignment horizontal="center" vertical="center" shrinkToFit="1"/>
    </xf>
    <xf numFmtId="0" fontId="8" fillId="0" borderId="0" xfId="0" applyFont="1" applyAlignment="1">
      <alignment horizontal="distributed" vertical="center" shrinkToFit="1"/>
    </xf>
    <xf numFmtId="0" fontId="6" fillId="0" borderId="3" xfId="0" applyFont="1" applyBorder="1" applyAlignment="1">
      <alignment horizontal="center" vertical="center" wrapText="1" shrinkToFit="1"/>
    </xf>
    <xf numFmtId="0" fontId="0" fillId="0" borderId="11" xfId="0" applyBorder="1" applyAlignment="1">
      <alignment vertical="center"/>
    </xf>
    <xf numFmtId="0" fontId="5" fillId="0" borderId="1" xfId="0" applyFont="1" applyBorder="1" applyAlignment="1">
      <alignment horizontal="center" vertical="center" shrinkToFit="1"/>
    </xf>
    <xf numFmtId="0" fontId="8" fillId="0" borderId="37" xfId="0" applyFont="1" applyBorder="1" applyAlignment="1">
      <alignment horizontal="distributed" vertical="center" shrinkToFit="1"/>
    </xf>
    <xf numFmtId="177" fontId="17" fillId="0" borderId="15" xfId="0" applyNumberFormat="1" applyFont="1" applyBorder="1" applyAlignment="1">
      <alignment vertical="center"/>
    </xf>
    <xf numFmtId="0" fontId="8" fillId="0" borderId="7" xfId="0" applyFont="1" applyBorder="1" applyAlignment="1">
      <alignment horizontal="distributed" vertical="center"/>
    </xf>
    <xf numFmtId="177" fontId="17" fillId="0" borderId="6" xfId="0" applyNumberFormat="1" applyFont="1" applyBorder="1" applyAlignment="1">
      <alignment vertical="center"/>
    </xf>
    <xf numFmtId="0" fontId="0" fillId="0" borderId="5" xfId="0" applyBorder="1"/>
    <xf numFmtId="0" fontId="8" fillId="0" borderId="0" xfId="0" applyFont="1" applyAlignment="1">
      <alignment horizontal="left" vertical="center"/>
    </xf>
    <xf numFmtId="177" fontId="9" fillId="0" borderId="0" xfId="0" applyNumberFormat="1" applyFont="1" applyAlignment="1">
      <alignment horizontal="center" vertical="center"/>
    </xf>
    <xf numFmtId="177" fontId="17" fillId="0" borderId="9" xfId="0" applyNumberFormat="1" applyFont="1" applyBorder="1" applyAlignment="1">
      <alignment vertical="center"/>
    </xf>
    <xf numFmtId="177" fontId="17" fillId="0" borderId="38" xfId="0" applyNumberFormat="1" applyFont="1" applyBorder="1" applyAlignment="1">
      <alignment horizontal="right" vertical="center"/>
    </xf>
    <xf numFmtId="0" fontId="17" fillId="0" borderId="19" xfId="0" applyFont="1" applyBorder="1"/>
    <xf numFmtId="0" fontId="0" fillId="0" borderId="39" xfId="0" applyBorder="1"/>
    <xf numFmtId="0" fontId="0" fillId="0" borderId="40" xfId="0" applyBorder="1"/>
    <xf numFmtId="0" fontId="6"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0" fillId="0" borderId="41" xfId="0" applyBorder="1"/>
    <xf numFmtId="179" fontId="5" fillId="0" borderId="0" xfId="2" applyNumberFormat="1" applyFont="1" applyFill="1" applyBorder="1" applyAlignment="1" applyProtection="1">
      <alignment horizontal="center" vertical="center"/>
    </xf>
    <xf numFmtId="179" fontId="13" fillId="0" borderId="42" xfId="2" applyNumberFormat="1" applyFont="1" applyFill="1" applyBorder="1" applyAlignment="1" applyProtection="1">
      <alignment vertical="top" wrapText="1"/>
    </xf>
    <xf numFmtId="179" fontId="6" fillId="0" borderId="7" xfId="2" applyNumberFormat="1" applyFont="1" applyFill="1" applyBorder="1" applyAlignment="1" applyProtection="1">
      <alignment vertical="top" wrapText="1"/>
    </xf>
    <xf numFmtId="179" fontId="6" fillId="0" borderId="8" xfId="2" applyNumberFormat="1" applyFont="1" applyFill="1" applyBorder="1" applyAlignment="1" applyProtection="1">
      <alignment vertical="top" wrapText="1"/>
    </xf>
    <xf numFmtId="179" fontId="6" fillId="0" borderId="11" xfId="2" applyNumberFormat="1" applyFont="1" applyFill="1" applyBorder="1" applyAlignment="1" applyProtection="1">
      <alignment vertical="top" wrapText="1"/>
    </xf>
    <xf numFmtId="179" fontId="6" fillId="0" borderId="0" xfId="2" applyNumberFormat="1" applyFont="1" applyFill="1" applyBorder="1" applyAlignment="1" applyProtection="1">
      <alignment vertical="top" wrapText="1"/>
    </xf>
    <xf numFmtId="179" fontId="6" fillId="0" borderId="2" xfId="2" applyNumberFormat="1" applyFont="1" applyFill="1" applyBorder="1" applyAlignment="1" applyProtection="1">
      <alignment vertical="top" wrapText="1"/>
    </xf>
    <xf numFmtId="0" fontId="5" fillId="0" borderId="32" xfId="0" applyFont="1"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5" fillId="0" borderId="20" xfId="0" applyFont="1" applyBorder="1" applyAlignment="1">
      <alignment horizontal="left" vertical="top"/>
    </xf>
    <xf numFmtId="0" fontId="12" fillId="0" borderId="0" xfId="0" applyFont="1" applyAlignment="1">
      <alignment vertical="center"/>
    </xf>
    <xf numFmtId="0" fontId="0" fillId="0" borderId="11" xfId="0" applyBorder="1" applyAlignment="1">
      <alignment horizontal="left" vertical="center" shrinkToFit="1"/>
    </xf>
    <xf numFmtId="0" fontId="0" fillId="0" borderId="2" xfId="0" applyBorder="1" applyAlignment="1">
      <alignment horizontal="left" vertical="center" shrinkToFit="1"/>
    </xf>
    <xf numFmtId="0" fontId="0" fillId="0" borderId="0" xfId="0" applyAlignment="1">
      <alignment horizontal="left" vertical="center" shrinkToFit="1"/>
    </xf>
    <xf numFmtId="177" fontId="2" fillId="0" borderId="0" xfId="0" applyNumberFormat="1" applyFont="1" applyAlignment="1">
      <alignment vertical="center"/>
    </xf>
    <xf numFmtId="177" fontId="2" fillId="0" borderId="41" xfId="0" applyNumberFormat="1" applyFont="1" applyBorder="1" applyAlignment="1">
      <alignment vertical="center"/>
    </xf>
    <xf numFmtId="0" fontId="0" fillId="0" borderId="4" xfId="0" applyBorder="1" applyAlignment="1">
      <alignment horizontal="center" vertical="center" shrinkToFit="1"/>
    </xf>
    <xf numFmtId="0" fontId="0" fillId="0" borderId="28" xfId="0" applyBorder="1" applyAlignment="1">
      <alignment horizontal="center" vertical="center"/>
    </xf>
    <xf numFmtId="177" fontId="2" fillId="0" borderId="0" xfId="0" applyNumberFormat="1" applyFont="1" applyAlignment="1">
      <alignment vertical="center" shrinkToFit="1"/>
    </xf>
    <xf numFmtId="177" fontId="2" fillId="0" borderId="41" xfId="0" applyNumberFormat="1" applyFont="1" applyBorder="1" applyAlignment="1">
      <alignment vertical="center" shrinkToFit="1"/>
    </xf>
    <xf numFmtId="177" fontId="2" fillId="0" borderId="41" xfId="0" applyNumberFormat="1" applyFont="1" applyBorder="1"/>
    <xf numFmtId="0" fontId="2" fillId="0" borderId="41" xfId="0" applyFont="1" applyBorder="1"/>
    <xf numFmtId="0" fontId="0" fillId="0" borderId="27" xfId="0" applyBorder="1"/>
    <xf numFmtId="0" fontId="5" fillId="0" borderId="25" xfId="0" applyFont="1" applyBorder="1" applyAlignment="1">
      <alignment horizontal="center" vertical="center" shrinkToFit="1"/>
    </xf>
    <xf numFmtId="0" fontId="0" fillId="0" borderId="2" xfId="0" applyBorder="1" applyAlignment="1">
      <alignment horizontal="center"/>
    </xf>
    <xf numFmtId="0" fontId="0" fillId="0" borderId="12" xfId="0" applyBorder="1" applyAlignment="1">
      <alignment horizontal="center" vertical="center"/>
    </xf>
    <xf numFmtId="0" fontId="8" fillId="0" borderId="0" xfId="0" applyFont="1" applyAlignment="1">
      <alignment horizontal="center" vertical="center"/>
    </xf>
    <xf numFmtId="0" fontId="5" fillId="0" borderId="12" xfId="0" applyFont="1" applyBorder="1" applyAlignment="1">
      <alignment horizontal="center" vertical="center"/>
    </xf>
    <xf numFmtId="0" fontId="5" fillId="0" borderId="47" xfId="0" applyFont="1" applyBorder="1" applyAlignment="1">
      <alignment horizontal="center" vertical="center"/>
    </xf>
    <xf numFmtId="0" fontId="0" fillId="0" borderId="11" xfId="0" applyBorder="1" applyAlignment="1">
      <alignment horizontal="left" vertical="center"/>
    </xf>
    <xf numFmtId="0" fontId="0" fillId="0" borderId="42" xfId="0" applyBorder="1" applyAlignment="1">
      <alignment horizontal="left" vertical="center" shrinkToFit="1"/>
    </xf>
    <xf numFmtId="0" fontId="0" fillId="0" borderId="11" xfId="0" applyBorder="1" applyAlignment="1">
      <alignment horizontal="left"/>
    </xf>
    <xf numFmtId="0" fontId="0" fillId="0" borderId="0" xfId="0" applyAlignment="1">
      <alignment horizontal="left"/>
    </xf>
    <xf numFmtId="0" fontId="0" fillId="0" borderId="42" xfId="0" applyBorder="1" applyAlignment="1">
      <alignment horizontal="left" vertical="center"/>
    </xf>
    <xf numFmtId="0" fontId="5" fillId="0" borderId="3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48" xfId="0" applyFont="1" applyBorder="1" applyAlignment="1">
      <alignment horizontal="center" vertical="center"/>
    </xf>
    <xf numFmtId="0" fontId="0" fillId="0" borderId="17" xfId="0" applyBorder="1" applyAlignment="1">
      <alignment horizontal="left" vertical="center"/>
    </xf>
    <xf numFmtId="0" fontId="0" fillId="0" borderId="17" xfId="0" applyBorder="1" applyAlignment="1">
      <alignment horizontal="left"/>
    </xf>
    <xf numFmtId="178" fontId="6" fillId="0" borderId="9" xfId="0" applyNumberFormat="1" applyFont="1" applyBorder="1" applyAlignment="1">
      <alignment horizontal="center" vertical="center"/>
    </xf>
    <xf numFmtId="0" fontId="5" fillId="0" borderId="20" xfId="0" applyFont="1" applyBorder="1"/>
    <xf numFmtId="0" fontId="5" fillId="0" borderId="14" xfId="0" applyFont="1" applyBorder="1"/>
    <xf numFmtId="0" fontId="5" fillId="0" borderId="49" xfId="0" applyFont="1" applyBorder="1"/>
    <xf numFmtId="0" fontId="0" fillId="0" borderId="18" xfId="0" applyBorder="1" applyAlignment="1">
      <alignment horizontal="left"/>
    </xf>
    <xf numFmtId="0" fontId="0" fillId="0" borderId="48" xfId="0" applyBorder="1" applyAlignment="1">
      <alignment horizontal="left"/>
    </xf>
    <xf numFmtId="0" fontId="0" fillId="0" borderId="32" xfId="0" applyBorder="1" applyAlignment="1">
      <alignment horizontal="left" vertical="center"/>
    </xf>
    <xf numFmtId="0" fontId="0" fillId="0" borderId="18" xfId="0" applyBorder="1" applyAlignment="1">
      <alignment horizontal="left" vertical="center"/>
    </xf>
    <xf numFmtId="0" fontId="0" fillId="0" borderId="48" xfId="0" applyBorder="1" applyAlignment="1">
      <alignment horizontal="left" vertical="center"/>
    </xf>
    <xf numFmtId="0" fontId="6" fillId="0" borderId="50" xfId="0" applyFont="1" applyBorder="1" applyAlignment="1">
      <alignment horizontal="center" vertical="center"/>
    </xf>
    <xf numFmtId="0" fontId="5" fillId="0" borderId="49" xfId="0" applyFont="1" applyBorder="1" applyAlignment="1">
      <alignment horizontal="center" vertical="center"/>
    </xf>
    <xf numFmtId="0" fontId="0" fillId="0" borderId="17" xfId="0" applyBorder="1" applyAlignment="1">
      <alignment horizontal="left" vertical="center" shrinkToFit="1"/>
    </xf>
    <xf numFmtId="184" fontId="17" fillId="0" borderId="50" xfId="0" applyNumberFormat="1" applyFont="1" applyBorder="1" applyAlignment="1">
      <alignment horizontal="right" vertical="center"/>
    </xf>
    <xf numFmtId="184" fontId="17" fillId="0" borderId="26" xfId="0" applyNumberFormat="1" applyFont="1" applyBorder="1" applyAlignment="1">
      <alignment horizontal="right" vertical="center"/>
    </xf>
    <xf numFmtId="184" fontId="17" fillId="0" borderId="12" xfId="0" applyNumberFormat="1" applyFont="1" applyBorder="1" applyAlignment="1">
      <alignment horizontal="right" vertical="center"/>
    </xf>
    <xf numFmtId="184" fontId="17" fillId="0" borderId="0" xfId="0" applyNumberFormat="1" applyFont="1" applyAlignment="1">
      <alignment horizontal="right" vertical="center"/>
    </xf>
    <xf numFmtId="0" fontId="0" fillId="0" borderId="15" xfId="0"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184" fontId="17" fillId="0" borderId="9" xfId="0" applyNumberFormat="1" applyFont="1" applyBorder="1" applyAlignment="1">
      <alignment horizontal="right" vertical="center"/>
    </xf>
    <xf numFmtId="184" fontId="17" fillId="0" borderId="10" xfId="0" applyNumberFormat="1" applyFont="1" applyBorder="1" applyAlignment="1">
      <alignment horizontal="right" vertical="center"/>
    </xf>
    <xf numFmtId="184" fontId="17" fillId="0" borderId="10" xfId="0" applyNumberFormat="1" applyFont="1" applyBorder="1" applyAlignment="1">
      <alignment vertical="center"/>
    </xf>
    <xf numFmtId="184" fontId="17" fillId="0" borderId="12" xfId="0" applyNumberFormat="1" applyFont="1" applyBorder="1" applyAlignment="1">
      <alignment vertical="center"/>
    </xf>
    <xf numFmtId="184" fontId="17" fillId="0" borderId="2" xfId="0" applyNumberFormat="1" applyFont="1" applyBorder="1" applyAlignment="1">
      <alignment horizontal="right"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0" fillId="0" borderId="18" xfId="0" applyBorder="1" applyAlignment="1">
      <alignment horizontal="left" vertical="center" shrinkToFit="1"/>
    </xf>
    <xf numFmtId="0" fontId="0" fillId="0" borderId="32" xfId="0" applyBorder="1" applyAlignment="1">
      <alignment horizontal="left" vertical="center" shrinkToFit="1"/>
    </xf>
    <xf numFmtId="0" fontId="0" fillId="0" borderId="51" xfId="0" applyBorder="1" applyAlignment="1">
      <alignment horizontal="left" vertical="center" shrinkToFit="1"/>
    </xf>
    <xf numFmtId="0" fontId="0" fillId="0" borderId="52" xfId="0" applyBorder="1" applyAlignment="1">
      <alignment horizontal="left" vertical="center" shrinkToFit="1"/>
    </xf>
    <xf numFmtId="0" fontId="5" fillId="0" borderId="11" xfId="0" applyFont="1" applyBorder="1"/>
    <xf numFmtId="0" fontId="5" fillId="0" borderId="17" xfId="0" applyFont="1" applyBorder="1"/>
    <xf numFmtId="0" fontId="5" fillId="0" borderId="12" xfId="0" applyFont="1" applyBorder="1" applyAlignment="1">
      <alignment horizontal="center"/>
    </xf>
    <xf numFmtId="0" fontId="5" fillId="0" borderId="15" xfId="0" applyFont="1" applyBorder="1" applyAlignment="1">
      <alignment horizontal="center"/>
    </xf>
    <xf numFmtId="0" fontId="8" fillId="0" borderId="30" xfId="0" applyFont="1" applyBorder="1" applyAlignment="1">
      <alignment horizontal="distributed" vertical="center"/>
    </xf>
    <xf numFmtId="38" fontId="0" fillId="0" borderId="17" xfId="2" applyFont="1" applyFill="1" applyBorder="1" applyAlignment="1" applyProtection="1">
      <alignment horizontal="left" vertical="center"/>
    </xf>
    <xf numFmtId="0" fontId="0" fillId="0" borderId="53" xfId="0" applyBorder="1" applyAlignment="1">
      <alignment horizontal="left"/>
    </xf>
    <xf numFmtId="181" fontId="17" fillId="0" borderId="5" xfId="2" applyNumberFormat="1" applyFont="1" applyFill="1" applyBorder="1" applyAlignment="1" applyProtection="1">
      <alignment horizontal="right" vertical="center"/>
    </xf>
    <xf numFmtId="181" fontId="17" fillId="0" borderId="10" xfId="2" applyNumberFormat="1" applyFont="1" applyFill="1" applyBorder="1" applyAlignment="1" applyProtection="1">
      <alignment horizontal="right" vertical="center"/>
    </xf>
    <xf numFmtId="0" fontId="0" fillId="0" borderId="0" xfId="0" applyAlignment="1">
      <alignment horizontal="right" vertical="center"/>
    </xf>
    <xf numFmtId="184" fontId="17" fillId="0" borderId="47" xfId="0" applyNumberFormat="1" applyFont="1" applyBorder="1" applyAlignment="1">
      <alignment horizontal="right" vertical="center"/>
    </xf>
    <xf numFmtId="181" fontId="17" fillId="0" borderId="9" xfId="2" applyNumberFormat="1" applyFont="1" applyFill="1" applyBorder="1" applyAlignment="1" applyProtection="1">
      <alignment horizontal="right" vertical="center"/>
    </xf>
    <xf numFmtId="0" fontId="8" fillId="0" borderId="5" xfId="0" applyFont="1" applyBorder="1" applyAlignment="1">
      <alignment vertical="center"/>
    </xf>
    <xf numFmtId="0" fontId="8" fillId="0" borderId="30" xfId="0" applyFont="1" applyBorder="1" applyAlignment="1">
      <alignment vertical="center"/>
    </xf>
    <xf numFmtId="0" fontId="6" fillId="0" borderId="30" xfId="0" applyFont="1" applyBorder="1"/>
    <xf numFmtId="0" fontId="0" fillId="0" borderId="51" xfId="0" applyBorder="1" applyAlignment="1">
      <alignment horizontal="left"/>
    </xf>
    <xf numFmtId="0" fontId="0" fillId="0" borderId="52" xfId="0" applyBorder="1" applyAlignment="1">
      <alignment horizontal="left"/>
    </xf>
    <xf numFmtId="0" fontId="0" fillId="0" borderId="1" xfId="0" applyBorder="1" applyAlignment="1">
      <alignment horizontal="left" vertical="center" shrinkToFit="1"/>
    </xf>
    <xf numFmtId="0" fontId="0" fillId="0" borderId="32" xfId="0" applyBorder="1" applyAlignment="1">
      <alignment horizontal="left"/>
    </xf>
    <xf numFmtId="0" fontId="8" fillId="0" borderId="24" xfId="0" applyFont="1" applyBorder="1" applyAlignment="1">
      <alignment vertical="center"/>
    </xf>
    <xf numFmtId="0" fontId="6" fillId="0" borderId="33" xfId="0" applyFont="1" applyBorder="1" applyAlignment="1">
      <alignment horizontal="center" vertical="center"/>
    </xf>
    <xf numFmtId="184" fontId="17" fillId="0" borderId="35" xfId="0" applyNumberFormat="1" applyFont="1" applyBorder="1" applyAlignment="1">
      <alignment horizontal="right" vertical="center"/>
    </xf>
    <xf numFmtId="184" fontId="17" fillId="0" borderId="54" xfId="0" applyNumberFormat="1" applyFont="1" applyBorder="1" applyAlignment="1">
      <alignment horizontal="right" vertical="center"/>
    </xf>
    <xf numFmtId="184" fontId="17" fillId="0" borderId="38" xfId="0" applyNumberFormat="1" applyFont="1" applyBorder="1" applyAlignment="1">
      <alignment horizontal="right" vertical="center"/>
    </xf>
    <xf numFmtId="184" fontId="17" fillId="0" borderId="28" xfId="0" applyNumberFormat="1" applyFont="1" applyBorder="1" applyAlignment="1">
      <alignment horizontal="right" vertical="center"/>
    </xf>
    <xf numFmtId="0" fontId="17" fillId="0" borderId="15" xfId="0" applyFont="1" applyBorder="1" applyAlignment="1">
      <alignment horizontal="right" vertical="center"/>
    </xf>
    <xf numFmtId="184" fontId="17" fillId="0" borderId="4" xfId="0" applyNumberFormat="1" applyFont="1" applyBorder="1" applyAlignment="1">
      <alignment horizontal="right" vertical="center"/>
    </xf>
    <xf numFmtId="184" fontId="17" fillId="0" borderId="25" xfId="0" applyNumberFormat="1" applyFont="1" applyBorder="1" applyAlignment="1">
      <alignment horizontal="right" vertical="center"/>
    </xf>
    <xf numFmtId="184" fontId="17" fillId="0" borderId="15" xfId="0" applyNumberFormat="1" applyFont="1" applyBorder="1" applyAlignment="1">
      <alignment horizontal="right" vertical="center"/>
    </xf>
    <xf numFmtId="0" fontId="5" fillId="0" borderId="15" xfId="0" applyFont="1" applyBorder="1" applyAlignment="1">
      <alignment horizontal="center" vertical="center"/>
    </xf>
    <xf numFmtId="0" fontId="0" fillId="0" borderId="5" xfId="0" applyBorder="1" applyAlignment="1">
      <alignment horizontal="left" vertical="center" shrinkToFit="1"/>
    </xf>
    <xf numFmtId="0" fontId="0" fillId="0" borderId="5" xfId="0" applyBorder="1" applyAlignment="1">
      <alignment horizontal="left"/>
    </xf>
    <xf numFmtId="0" fontId="8" fillId="0" borderId="5" xfId="0" applyFont="1" applyBorder="1" applyAlignment="1">
      <alignment horizontal="center" vertical="center"/>
    </xf>
    <xf numFmtId="184" fontId="17" fillId="0" borderId="55" xfId="0" applyNumberFormat="1" applyFont="1" applyBorder="1" applyAlignment="1">
      <alignment horizontal="right" vertical="center"/>
    </xf>
    <xf numFmtId="0" fontId="5" fillId="0" borderId="17"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0" fontId="5" fillId="0" borderId="15" xfId="0" applyFont="1" applyBorder="1" applyAlignment="1">
      <alignment vertical="center"/>
    </xf>
    <xf numFmtId="177" fontId="17" fillId="0" borderId="55" xfId="0" applyNumberFormat="1" applyFont="1" applyBorder="1" applyAlignment="1">
      <alignment horizontal="right" vertical="center"/>
    </xf>
    <xf numFmtId="38" fontId="18" fillId="0" borderId="10" xfId="2" applyFont="1" applyFill="1" applyBorder="1" applyAlignment="1" applyProtection="1">
      <alignment horizontal="right" vertical="center"/>
      <protection locked="0"/>
    </xf>
    <xf numFmtId="38" fontId="18" fillId="0" borderId="17" xfId="2" applyFont="1" applyFill="1" applyBorder="1" applyAlignment="1" applyProtection="1">
      <alignment horizontal="right" vertical="center"/>
      <protection locked="0"/>
    </xf>
    <xf numFmtId="38" fontId="18" fillId="0" borderId="17" xfId="2" applyFont="1" applyFill="1" applyBorder="1" applyAlignment="1" applyProtection="1">
      <alignment horizontal="right" vertical="center"/>
    </xf>
    <xf numFmtId="38" fontId="18" fillId="0" borderId="9" xfId="2" applyFont="1" applyFill="1" applyBorder="1" applyAlignment="1" applyProtection="1">
      <alignment horizontal="right" vertical="center"/>
    </xf>
    <xf numFmtId="38" fontId="18" fillId="0" borderId="25" xfId="2" applyFont="1" applyFill="1" applyBorder="1" applyAlignment="1" applyProtection="1">
      <alignment horizontal="right" vertical="center"/>
      <protection locked="0"/>
    </xf>
    <xf numFmtId="38" fontId="18" fillId="0" borderId="12" xfId="2" applyFont="1" applyFill="1" applyBorder="1" applyAlignment="1" applyProtection="1">
      <alignment horizontal="right" vertical="center"/>
    </xf>
    <xf numFmtId="38" fontId="18" fillId="0" borderId="11" xfId="2" applyFont="1" applyFill="1" applyBorder="1" applyAlignment="1" applyProtection="1">
      <alignment horizontal="right" vertical="center"/>
    </xf>
    <xf numFmtId="38" fontId="18" fillId="0" borderId="15" xfId="2" applyFont="1" applyFill="1" applyBorder="1" applyAlignment="1" applyProtection="1">
      <alignment horizontal="right" vertical="center"/>
    </xf>
    <xf numFmtId="38" fontId="18" fillId="0" borderId="49" xfId="2" applyFont="1" applyFill="1" applyBorder="1" applyAlignment="1" applyProtection="1">
      <alignment horizontal="right" vertical="center"/>
    </xf>
    <xf numFmtId="38" fontId="18" fillId="0" borderId="13" xfId="2" applyFont="1" applyFill="1" applyBorder="1" applyAlignment="1" applyProtection="1">
      <alignment horizontal="right" vertical="center"/>
    </xf>
    <xf numFmtId="38" fontId="18" fillId="0" borderId="11" xfId="2" applyFont="1" applyFill="1" applyBorder="1" applyAlignment="1" applyProtection="1">
      <alignment horizontal="right" vertical="center"/>
      <protection locked="0"/>
    </xf>
    <xf numFmtId="38" fontId="18" fillId="0" borderId="26" xfId="2" applyFont="1" applyFill="1" applyBorder="1" applyAlignment="1" applyProtection="1">
      <alignment horizontal="right" vertical="center"/>
    </xf>
    <xf numFmtId="38" fontId="18" fillId="0" borderId="0" xfId="2" applyFont="1" applyFill="1" applyBorder="1" applyAlignment="1" applyProtection="1">
      <alignment horizontal="right" vertical="center"/>
    </xf>
    <xf numFmtId="38" fontId="18" fillId="0" borderId="5" xfId="2" applyFont="1" applyFill="1" applyBorder="1" applyAlignment="1" applyProtection="1">
      <alignment horizontal="right" vertical="center"/>
    </xf>
    <xf numFmtId="38" fontId="18" fillId="0" borderId="28" xfId="2" applyFont="1" applyFill="1" applyBorder="1" applyAlignment="1" applyProtection="1">
      <alignment horizontal="right" vertical="center"/>
      <protection locked="0"/>
    </xf>
    <xf numFmtId="38" fontId="18" fillId="0" borderId="19" xfId="2" applyFont="1" applyFill="1" applyBorder="1" applyAlignment="1" applyProtection="1">
      <alignment horizontal="right" vertical="center"/>
      <protection locked="0"/>
    </xf>
    <xf numFmtId="38" fontId="18" fillId="0" borderId="43" xfId="2" applyFont="1" applyFill="1" applyBorder="1" applyAlignment="1" applyProtection="1">
      <alignment horizontal="right" vertical="center"/>
    </xf>
    <xf numFmtId="38" fontId="18" fillId="0" borderId="30" xfId="2" applyFont="1" applyFill="1" applyBorder="1" applyAlignment="1" applyProtection="1">
      <alignment horizontal="right" vertical="center"/>
    </xf>
    <xf numFmtId="38" fontId="18" fillId="0" borderId="23" xfId="2" applyFont="1" applyFill="1" applyBorder="1" applyAlignment="1" applyProtection="1">
      <alignment horizontal="right" vertical="center"/>
      <protection locked="0"/>
    </xf>
    <xf numFmtId="38" fontId="18" fillId="0" borderId="26" xfId="2" applyFont="1" applyFill="1" applyBorder="1" applyAlignment="1" applyProtection="1">
      <alignment horizontal="right" vertical="center"/>
      <protection locked="0"/>
    </xf>
    <xf numFmtId="38" fontId="18" fillId="0" borderId="48" xfId="2" applyFont="1" applyFill="1" applyBorder="1" applyAlignment="1" applyProtection="1">
      <alignment horizontal="right" vertical="center"/>
    </xf>
    <xf numFmtId="38" fontId="18" fillId="0" borderId="41" xfId="2" applyFont="1" applyFill="1" applyBorder="1" applyAlignment="1" applyProtection="1">
      <alignment horizontal="right" vertical="center"/>
    </xf>
    <xf numFmtId="38" fontId="18" fillId="0" borderId="10" xfId="2" applyFont="1" applyFill="1" applyBorder="1" applyAlignment="1" applyProtection="1">
      <alignment horizontal="right" vertical="center"/>
    </xf>
    <xf numFmtId="38" fontId="18" fillId="0" borderId="47" xfId="2" applyFont="1" applyFill="1" applyBorder="1" applyAlignment="1" applyProtection="1">
      <alignment horizontal="right" vertical="center"/>
    </xf>
    <xf numFmtId="38" fontId="18" fillId="0" borderId="15" xfId="2" applyFont="1" applyFill="1" applyBorder="1" applyAlignment="1" applyProtection="1">
      <alignment horizontal="right" vertical="center" shrinkToFit="1"/>
    </xf>
    <xf numFmtId="38" fontId="18" fillId="0" borderId="18" xfId="2" applyFont="1" applyFill="1" applyBorder="1" applyAlignment="1" applyProtection="1">
      <alignment horizontal="right" vertical="center"/>
      <protection locked="0"/>
    </xf>
    <xf numFmtId="38" fontId="18" fillId="0" borderId="35" xfId="2" applyFont="1" applyFill="1" applyBorder="1" applyAlignment="1" applyProtection="1">
      <alignment horizontal="right" vertical="center"/>
      <protection locked="0"/>
    </xf>
    <xf numFmtId="38" fontId="18" fillId="0" borderId="16" xfId="2" applyFont="1" applyFill="1" applyBorder="1" applyAlignment="1" applyProtection="1">
      <alignment horizontal="right" vertical="center"/>
    </xf>
    <xf numFmtId="38" fontId="18" fillId="0" borderId="0" xfId="2" applyFont="1" applyFill="1" applyAlignment="1" applyProtection="1">
      <alignment horizontal="right" vertical="center"/>
    </xf>
    <xf numFmtId="38" fontId="18" fillId="0" borderId="38" xfId="2" applyFont="1" applyFill="1" applyBorder="1" applyAlignment="1" applyProtection="1">
      <alignment horizontal="right" vertical="center"/>
      <protection locked="0"/>
    </xf>
    <xf numFmtId="38" fontId="18" fillId="0" borderId="19" xfId="2" applyFont="1" applyFill="1" applyBorder="1" applyAlignment="1" applyProtection="1">
      <alignment horizontal="right" vertical="center"/>
    </xf>
    <xf numFmtId="38" fontId="18" fillId="0" borderId="55" xfId="2" applyFont="1" applyFill="1" applyBorder="1" applyAlignment="1" applyProtection="1">
      <alignment horizontal="right" vertical="center"/>
      <protection locked="0"/>
    </xf>
    <xf numFmtId="38" fontId="17" fillId="0" borderId="17" xfId="2" applyFont="1" applyFill="1" applyBorder="1" applyAlignment="1" applyProtection="1">
      <alignment horizontal="right" vertical="center"/>
      <protection locked="0"/>
    </xf>
    <xf numFmtId="38" fontId="18" fillId="0" borderId="53" xfId="2" applyFont="1" applyFill="1" applyBorder="1" applyAlignment="1" applyProtection="1">
      <alignment horizontal="right" vertical="center"/>
      <protection locked="0"/>
    </xf>
    <xf numFmtId="38" fontId="18" fillId="0" borderId="12" xfId="2" applyFont="1" applyFill="1" applyBorder="1" applyAlignment="1" applyProtection="1">
      <alignment horizontal="right" vertical="center"/>
      <protection locked="0"/>
    </xf>
    <xf numFmtId="38" fontId="18" fillId="0" borderId="35" xfId="2" applyFont="1" applyFill="1" applyBorder="1" applyAlignment="1" applyProtection="1">
      <alignment horizontal="right" vertical="center"/>
    </xf>
    <xf numFmtId="38" fontId="18" fillId="0" borderId="28" xfId="2" applyFont="1" applyFill="1" applyBorder="1" applyAlignment="1" applyProtection="1">
      <alignment horizontal="right" vertical="center"/>
    </xf>
    <xf numFmtId="38" fontId="18" fillId="0" borderId="38" xfId="2" applyFont="1" applyFill="1" applyBorder="1" applyAlignment="1" applyProtection="1">
      <alignment horizontal="right" vertical="center"/>
    </xf>
    <xf numFmtId="38" fontId="18" fillId="0" borderId="4" xfId="2" applyFont="1" applyFill="1" applyBorder="1" applyAlignment="1" applyProtection="1">
      <alignment horizontal="right" vertical="center"/>
    </xf>
    <xf numFmtId="38" fontId="18" fillId="0" borderId="25" xfId="2" applyFont="1" applyFill="1" applyBorder="1" applyAlignment="1" applyProtection="1">
      <alignment horizontal="right" vertical="center"/>
    </xf>
    <xf numFmtId="38" fontId="18" fillId="0" borderId="55" xfId="2" applyFont="1" applyFill="1" applyBorder="1" applyAlignment="1" applyProtection="1">
      <alignment horizontal="right" vertical="center"/>
    </xf>
    <xf numFmtId="38" fontId="18" fillId="0" borderId="43" xfId="2" applyFont="1" applyFill="1" applyBorder="1" applyAlignment="1" applyProtection="1">
      <alignment horizontal="right" vertical="center"/>
      <protection locked="0"/>
    </xf>
    <xf numFmtId="0" fontId="14" fillId="0" borderId="17" xfId="0" applyFont="1" applyBorder="1" applyAlignment="1">
      <alignment horizontal="left" vertical="center"/>
    </xf>
    <xf numFmtId="181" fontId="17" fillId="0" borderId="25" xfId="2" applyNumberFormat="1" applyFont="1" applyFill="1" applyBorder="1" applyAlignment="1" applyProtection="1">
      <alignment horizontal="right" vertical="center"/>
    </xf>
    <xf numFmtId="38" fontId="18" fillId="0" borderId="30" xfId="2" applyFont="1" applyFill="1" applyBorder="1" applyAlignment="1" applyProtection="1">
      <alignment horizontal="right" vertical="center"/>
      <protection locked="0"/>
    </xf>
    <xf numFmtId="38" fontId="18" fillId="0" borderId="2" xfId="2" applyFont="1" applyFill="1" applyBorder="1" applyAlignment="1" applyProtection="1">
      <alignment horizontal="right" vertical="center"/>
    </xf>
    <xf numFmtId="184" fontId="17" fillId="0" borderId="17" xfId="0" applyNumberFormat="1" applyFont="1" applyBorder="1" applyAlignment="1">
      <alignment horizontal="right" vertical="center"/>
    </xf>
    <xf numFmtId="185" fontId="5" fillId="0" borderId="1" xfId="0" applyNumberFormat="1" applyFont="1" applyBorder="1" applyAlignment="1">
      <alignment horizontal="left" vertical="top"/>
    </xf>
    <xf numFmtId="186" fontId="5" fillId="0" borderId="1" xfId="0" applyNumberFormat="1" applyFont="1" applyBorder="1" applyAlignment="1">
      <alignment horizontal="left" vertical="top" shrinkToFi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vertical="center"/>
    </xf>
    <xf numFmtId="0" fontId="0" fillId="0" borderId="0" xfId="0" applyAlignment="1">
      <alignment shrinkToFit="1"/>
    </xf>
    <xf numFmtId="0" fontId="4" fillId="0" borderId="0" xfId="0" applyFont="1" applyAlignment="1">
      <alignment horizontal="left"/>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left" indent="1"/>
    </xf>
    <xf numFmtId="0" fontId="5" fillId="0" borderId="0" xfId="0" applyFont="1" applyAlignment="1">
      <alignment horizontal="left" indent="1"/>
    </xf>
    <xf numFmtId="0" fontId="0" fillId="0" borderId="0" xfId="0" applyAlignment="1">
      <alignment horizontal="left" indent="2"/>
    </xf>
    <xf numFmtId="0" fontId="5" fillId="0" borderId="0" xfId="0" applyFont="1" applyAlignment="1">
      <alignment horizontal="left" indent="2"/>
    </xf>
    <xf numFmtId="0" fontId="5" fillId="0" borderId="0" xfId="0" applyFont="1"/>
    <xf numFmtId="0" fontId="5" fillId="0" borderId="0" xfId="0" applyFont="1" applyAlignment="1">
      <alignment horizontal="left" indent="3"/>
    </xf>
    <xf numFmtId="0" fontId="20" fillId="0" borderId="0" xfId="0" applyFont="1" applyAlignment="1">
      <alignment horizontal="center"/>
    </xf>
    <xf numFmtId="0" fontId="20" fillId="0" borderId="0" xfId="0" applyFont="1"/>
    <xf numFmtId="0" fontId="6" fillId="0" borderId="0" xfId="0" applyFont="1"/>
    <xf numFmtId="178" fontId="8" fillId="0" borderId="45" xfId="0" applyNumberFormat="1" applyFont="1" applyBorder="1" applyAlignment="1">
      <alignment horizontal="distributed" vertical="center"/>
    </xf>
    <xf numFmtId="178" fontId="8" fillId="0" borderId="5" xfId="0" applyNumberFormat="1" applyFont="1" applyBorder="1" applyAlignment="1">
      <alignment horizontal="left" vertical="center" shrinkToFit="1"/>
    </xf>
    <xf numFmtId="177" fontId="17" fillId="0" borderId="17" xfId="0" applyNumberFormat="1" applyFont="1" applyBorder="1" applyAlignment="1">
      <alignment horizontal="right" vertical="center"/>
    </xf>
    <xf numFmtId="176" fontId="17" fillId="0" borderId="17" xfId="0" applyNumberFormat="1" applyFont="1" applyBorder="1" applyAlignment="1">
      <alignment vertical="center"/>
    </xf>
    <xf numFmtId="176" fontId="17" fillId="0" borderId="9" xfId="0" applyNumberFormat="1" applyFont="1" applyBorder="1" applyAlignment="1">
      <alignment vertical="center"/>
    </xf>
    <xf numFmtId="176" fontId="17" fillId="0" borderId="51" xfId="0" applyNumberFormat="1" applyFont="1" applyBorder="1" applyAlignment="1">
      <alignment vertical="center"/>
    </xf>
    <xf numFmtId="176" fontId="17" fillId="0" borderId="34" xfId="0" applyNumberFormat="1" applyFont="1" applyBorder="1" applyAlignment="1">
      <alignment vertical="center"/>
    </xf>
    <xf numFmtId="38" fontId="18" fillId="0" borderId="33" xfId="2" applyFont="1" applyFill="1" applyBorder="1" applyAlignment="1" applyProtection="1">
      <alignment horizontal="right" vertical="center"/>
    </xf>
    <xf numFmtId="38" fontId="18" fillId="0" borderId="32" xfId="2" applyFont="1" applyFill="1" applyBorder="1" applyAlignment="1" applyProtection="1">
      <alignment horizontal="right" vertical="center"/>
    </xf>
    <xf numFmtId="0" fontId="8" fillId="0" borderId="17" xfId="0" applyFont="1" applyBorder="1" applyAlignment="1">
      <alignment horizontal="left" vertical="center" shrinkToFit="1"/>
    </xf>
    <xf numFmtId="0" fontId="6" fillId="0" borderId="3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0" xfId="0" applyFont="1" applyBorder="1" applyAlignment="1">
      <alignment horizontal="center" vertical="center" shrinkToFit="1"/>
    </xf>
    <xf numFmtId="0" fontId="1" fillId="0" borderId="7" xfId="0" applyFont="1" applyBorder="1" applyAlignment="1">
      <alignment horizontal="left" vertical="center"/>
    </xf>
    <xf numFmtId="0" fontId="1" fillId="0" borderId="8" xfId="0" applyFont="1" applyBorder="1" applyAlignment="1">
      <alignment horizontal="left" vertical="top"/>
    </xf>
    <xf numFmtId="0" fontId="1" fillId="0" borderId="0" xfId="0" applyFont="1" applyAlignment="1">
      <alignment horizontal="left" vertical="center"/>
    </xf>
    <xf numFmtId="0" fontId="1" fillId="0" borderId="2" xfId="0" applyFont="1" applyBorder="1" applyAlignment="1">
      <alignment horizontal="left" vertical="center"/>
    </xf>
    <xf numFmtId="0" fontId="6" fillId="0" borderId="10" xfId="0" applyFont="1" applyBorder="1" applyAlignment="1">
      <alignment horizontal="center" vertical="center" wrapText="1"/>
    </xf>
    <xf numFmtId="0" fontId="6" fillId="0" borderId="0" xfId="0" applyFont="1" applyAlignment="1">
      <alignment horizontal="center" vertical="center" shrinkToFit="1"/>
    </xf>
    <xf numFmtId="0" fontId="6" fillId="0" borderId="34" xfId="0" applyFont="1" applyBorder="1" applyAlignment="1">
      <alignment horizontal="center" vertical="center" shrinkToFit="1"/>
    </xf>
    <xf numFmtId="178" fontId="8" fillId="0" borderId="0" xfId="0" applyNumberFormat="1" applyFont="1" applyAlignment="1">
      <alignment horizontal="distributed" vertical="center" shrinkToFit="1"/>
    </xf>
    <xf numFmtId="0" fontId="6" fillId="0" borderId="33" xfId="0" applyFont="1" applyBorder="1" applyAlignment="1">
      <alignment horizontal="center" vertical="center" shrinkToFit="1"/>
    </xf>
    <xf numFmtId="0" fontId="0" fillId="0" borderId="0" xfId="0" applyAlignment="1">
      <alignment vertical="center"/>
    </xf>
    <xf numFmtId="38" fontId="18" fillId="0" borderId="18" xfId="2" applyFont="1" applyFill="1" applyBorder="1" applyAlignment="1" applyProtection="1">
      <alignment horizontal="right" vertical="center"/>
    </xf>
    <xf numFmtId="176" fontId="17" fillId="0" borderId="17" xfId="0" applyNumberFormat="1" applyFont="1" applyBorder="1" applyAlignment="1">
      <alignment horizontal="right" vertical="center"/>
    </xf>
    <xf numFmtId="176" fontId="17" fillId="0" borderId="9" xfId="0" applyNumberFormat="1" applyFont="1" applyBorder="1" applyAlignment="1">
      <alignment horizontal="right" vertical="center"/>
    </xf>
    <xf numFmtId="184" fontId="17" fillId="0" borderId="51" xfId="0" applyNumberFormat="1" applyFont="1" applyBorder="1" applyAlignment="1">
      <alignment horizontal="right" vertical="center"/>
    </xf>
    <xf numFmtId="184" fontId="17" fillId="0" borderId="34" xfId="0" applyNumberFormat="1" applyFont="1" applyBorder="1" applyAlignment="1">
      <alignment horizontal="right" vertical="center"/>
    </xf>
    <xf numFmtId="0" fontId="0" fillId="0" borderId="11" xfId="0" applyBorder="1" applyAlignment="1">
      <alignment horizontal="center"/>
    </xf>
    <xf numFmtId="0" fontId="0" fillId="0" borderId="2" xfId="0" applyBorder="1" applyAlignment="1">
      <alignment horizontal="left"/>
    </xf>
    <xf numFmtId="38" fontId="18" fillId="0" borderId="32" xfId="2" applyFont="1" applyFill="1" applyBorder="1" applyAlignment="1" applyProtection="1">
      <alignment horizontal="right" vertical="center"/>
      <protection locked="0"/>
    </xf>
    <xf numFmtId="0" fontId="5" fillId="0" borderId="51" xfId="0" applyFont="1" applyBorder="1" applyAlignment="1">
      <alignment horizontal="center" vertical="center" shrinkToFit="1"/>
    </xf>
    <xf numFmtId="0" fontId="5" fillId="0" borderId="52" xfId="0" applyFont="1" applyBorder="1" applyAlignment="1">
      <alignment horizontal="center" vertical="center" shrinkToFit="1"/>
    </xf>
    <xf numFmtId="38" fontId="18" fillId="0" borderId="51" xfId="2" applyFont="1" applyFill="1" applyBorder="1" applyAlignment="1" applyProtection="1">
      <alignment horizontal="right"/>
    </xf>
    <xf numFmtId="38" fontId="18" fillId="0" borderId="34" xfId="2" applyFont="1" applyFill="1" applyBorder="1" applyAlignment="1" applyProtection="1">
      <alignment horizontal="right"/>
    </xf>
    <xf numFmtId="0" fontId="5" fillId="0" borderId="42" xfId="0" applyFont="1" applyBorder="1" applyAlignment="1">
      <alignment horizontal="center" vertical="center" shrinkToFit="1"/>
    </xf>
    <xf numFmtId="0" fontId="17" fillId="0" borderId="0" xfId="0" applyFont="1" applyAlignment="1">
      <alignment horizontal="center"/>
    </xf>
    <xf numFmtId="0" fontId="17" fillId="0" borderId="2" xfId="0" applyFont="1" applyBorder="1" applyAlignment="1">
      <alignment horizontal="center"/>
    </xf>
    <xf numFmtId="176" fontId="17" fillId="0" borderId="18" xfId="0" applyNumberFormat="1" applyFont="1" applyBorder="1" applyAlignment="1">
      <alignment horizontal="center" vertical="center"/>
    </xf>
    <xf numFmtId="176" fontId="17" fillId="0" borderId="29" xfId="0" applyNumberFormat="1" applyFont="1" applyBorder="1" applyAlignment="1">
      <alignment horizontal="center" vertical="center"/>
    </xf>
    <xf numFmtId="176" fontId="17" fillId="0" borderId="32" xfId="0" applyNumberFormat="1" applyFont="1" applyBorder="1" applyAlignment="1">
      <alignment horizontal="center" vertical="center"/>
    </xf>
    <xf numFmtId="0" fontId="6" fillId="0" borderId="24" xfId="0" applyFont="1" applyBorder="1" applyAlignment="1">
      <alignment horizontal="center" vertical="center" wrapText="1" shrinkToFit="1"/>
    </xf>
    <xf numFmtId="176" fontId="17" fillId="0" borderId="32" xfId="0" applyNumberFormat="1" applyFont="1" applyBorder="1" applyAlignment="1">
      <alignment vertical="center"/>
    </xf>
    <xf numFmtId="176" fontId="17" fillId="0" borderId="33" xfId="0" applyNumberFormat="1" applyFont="1" applyBorder="1" applyAlignment="1">
      <alignment vertical="center"/>
    </xf>
    <xf numFmtId="38" fontId="18" fillId="0" borderId="24" xfId="2" applyFont="1" applyFill="1" applyBorder="1" applyAlignment="1" applyProtection="1">
      <alignment horizontal="right" vertical="center"/>
      <protection locked="0"/>
    </xf>
    <xf numFmtId="184" fontId="17" fillId="0" borderId="16" xfId="0" applyNumberFormat="1" applyFont="1" applyBorder="1" applyAlignment="1">
      <alignment horizontal="right" vertical="center"/>
    </xf>
    <xf numFmtId="38" fontId="18" fillId="0" borderId="17" xfId="2" applyFont="1" applyFill="1" applyBorder="1" applyAlignment="1" applyProtection="1">
      <alignment horizontal="right"/>
    </xf>
    <xf numFmtId="38" fontId="18" fillId="0" borderId="9" xfId="2" applyFont="1" applyFill="1" applyBorder="1" applyAlignment="1" applyProtection="1">
      <alignment horizontal="right"/>
    </xf>
    <xf numFmtId="38" fontId="18" fillId="0" borderId="5" xfId="2" applyFont="1" applyFill="1" applyBorder="1" applyAlignment="1" applyProtection="1">
      <alignment horizontal="right" vertical="center"/>
      <protection locked="0"/>
    </xf>
    <xf numFmtId="177" fontId="17" fillId="0" borderId="43" xfId="0" applyNumberFormat="1" applyFont="1" applyBorder="1" applyAlignment="1">
      <alignment horizontal="right" vertical="center"/>
    </xf>
    <xf numFmtId="38" fontId="18" fillId="0" borderId="20" xfId="2" applyFont="1" applyFill="1" applyBorder="1" applyAlignment="1" applyProtection="1">
      <alignment horizontal="right" vertical="center"/>
    </xf>
    <xf numFmtId="178" fontId="8" fillId="0" borderId="31" xfId="0" applyNumberFormat="1" applyFont="1" applyBorder="1" applyAlignment="1">
      <alignment horizontal="distributed" vertical="center"/>
    </xf>
    <xf numFmtId="0" fontId="6" fillId="0" borderId="50" xfId="0" applyFont="1" applyBorder="1" applyAlignment="1">
      <alignment horizontal="center" vertical="center" shrinkToFit="1"/>
    </xf>
    <xf numFmtId="176" fontId="5" fillId="0" borderId="32" xfId="0" applyNumberFormat="1" applyFont="1" applyBorder="1" applyAlignment="1">
      <alignment vertical="center" shrinkToFit="1"/>
    </xf>
    <xf numFmtId="38" fontId="18" fillId="0" borderId="58" xfId="2" applyFont="1" applyFill="1" applyBorder="1" applyAlignment="1" applyProtection="1">
      <alignment horizontal="right" vertical="center"/>
      <protection locked="0"/>
    </xf>
    <xf numFmtId="0" fontId="17" fillId="0" borderId="10" xfId="0" applyFont="1" applyBorder="1" applyAlignment="1">
      <alignment horizontal="right" vertical="center"/>
    </xf>
    <xf numFmtId="38" fontId="18" fillId="0" borderId="40" xfId="2" applyFont="1" applyFill="1" applyBorder="1" applyAlignment="1" applyProtection="1">
      <alignment horizontal="right" vertical="center"/>
    </xf>
    <xf numFmtId="0" fontId="5" fillId="0" borderId="43" xfId="0" applyFont="1" applyBorder="1" applyAlignment="1">
      <alignment horizontal="center" vertical="center"/>
    </xf>
    <xf numFmtId="0" fontId="26" fillId="0" borderId="0" xfId="17" applyFont="1">
      <alignment vertical="center"/>
    </xf>
    <xf numFmtId="0" fontId="27" fillId="0" borderId="0" xfId="17" applyFont="1">
      <alignment vertical="center"/>
    </xf>
    <xf numFmtId="0" fontId="28" fillId="0" borderId="0" xfId="17" applyFont="1" applyAlignment="1">
      <alignment horizontal="right" vertical="center"/>
    </xf>
    <xf numFmtId="0" fontId="29" fillId="0" borderId="0" xfId="17" applyFont="1">
      <alignment vertical="center"/>
    </xf>
    <xf numFmtId="49" fontId="28" fillId="0" borderId="0" xfId="17" quotePrefix="1" applyNumberFormat="1" applyFont="1">
      <alignment vertical="center"/>
    </xf>
    <xf numFmtId="0" fontId="26" fillId="0" borderId="42" xfId="17" applyFont="1" applyBorder="1">
      <alignment vertical="center"/>
    </xf>
    <xf numFmtId="0" fontId="26" fillId="0" borderId="7" xfId="17" applyFont="1" applyBorder="1">
      <alignment vertical="center"/>
    </xf>
    <xf numFmtId="0" fontId="28" fillId="0" borderId="62" xfId="17" applyFont="1" applyBorder="1" applyAlignment="1">
      <alignment horizontal="center" vertical="center"/>
    </xf>
    <xf numFmtId="0" fontId="28" fillId="0" borderId="63" xfId="17" applyFont="1" applyBorder="1" applyAlignment="1">
      <alignment horizontal="center" vertical="center"/>
    </xf>
    <xf numFmtId="0" fontId="26" fillId="0" borderId="20" xfId="17" applyFont="1" applyBorder="1">
      <alignment vertical="center"/>
    </xf>
    <xf numFmtId="0" fontId="26" fillId="0" borderId="41" xfId="17" applyFont="1" applyBorder="1">
      <alignment vertical="center"/>
    </xf>
    <xf numFmtId="0" fontId="28" fillId="0" borderId="64" xfId="17" applyFont="1" applyBorder="1" applyAlignment="1">
      <alignment horizontal="center" vertical="center"/>
    </xf>
    <xf numFmtId="0" fontId="28" fillId="0" borderId="65" xfId="17" applyFont="1" applyBorder="1" applyAlignment="1">
      <alignment horizontal="center" vertical="center"/>
    </xf>
    <xf numFmtId="0" fontId="28" fillId="0" borderId="66" xfId="17" applyFont="1" applyBorder="1" applyAlignment="1">
      <alignment horizontal="center" vertical="center"/>
    </xf>
    <xf numFmtId="0" fontId="28" fillId="0" borderId="67" xfId="17" applyFont="1" applyBorder="1" applyAlignment="1">
      <alignment horizontal="center" vertical="center"/>
    </xf>
    <xf numFmtId="2" fontId="26" fillId="0" borderId="68" xfId="17" applyNumberFormat="1" applyFont="1" applyBorder="1">
      <alignment vertical="center"/>
    </xf>
    <xf numFmtId="2" fontId="26" fillId="0" borderId="59" xfId="17" applyNumberFormat="1" applyFont="1" applyBorder="1">
      <alignment vertical="center"/>
    </xf>
    <xf numFmtId="2" fontId="26" fillId="0" borderId="69" xfId="17" applyNumberFormat="1" applyFont="1" applyBorder="1">
      <alignment vertical="center"/>
    </xf>
    <xf numFmtId="0" fontId="28" fillId="0" borderId="70" xfId="17" applyFont="1" applyBorder="1" applyAlignment="1">
      <alignment horizontal="center" vertical="center"/>
    </xf>
    <xf numFmtId="2" fontId="26" fillId="0" borderId="72" xfId="17" applyNumberFormat="1" applyFont="1" applyBorder="1">
      <alignment vertical="center"/>
    </xf>
    <xf numFmtId="2" fontId="26" fillId="0" borderId="60" xfId="17" applyNumberFormat="1" applyFont="1" applyBorder="1">
      <alignment vertical="center"/>
    </xf>
    <xf numFmtId="2" fontId="26" fillId="0" borderId="71" xfId="17" applyNumberFormat="1" applyFont="1" applyBorder="1">
      <alignment vertical="center"/>
    </xf>
    <xf numFmtId="0" fontId="28" fillId="4" borderId="60" xfId="17" applyFont="1" applyFill="1" applyBorder="1" applyAlignment="1">
      <alignment horizontal="distributed" vertical="center" justifyLastLine="1"/>
    </xf>
    <xf numFmtId="2" fontId="26" fillId="4" borderId="68" xfId="17" applyNumberFormat="1" applyFont="1" applyFill="1" applyBorder="1">
      <alignment vertical="center"/>
    </xf>
    <xf numFmtId="2" fontId="26" fillId="4" borderId="69" xfId="17" applyNumberFormat="1" applyFont="1" applyFill="1" applyBorder="1">
      <alignment vertical="center"/>
    </xf>
    <xf numFmtId="2" fontId="26" fillId="4" borderId="59" xfId="17" applyNumberFormat="1" applyFont="1" applyFill="1" applyBorder="1">
      <alignment vertical="center"/>
    </xf>
    <xf numFmtId="2" fontId="26" fillId="4" borderId="60" xfId="17" applyNumberFormat="1" applyFont="1" applyFill="1" applyBorder="1">
      <alignment vertical="center"/>
    </xf>
    <xf numFmtId="2" fontId="26" fillId="4" borderId="71" xfId="17" applyNumberFormat="1" applyFont="1" applyFill="1" applyBorder="1">
      <alignment vertical="center"/>
    </xf>
    <xf numFmtId="0" fontId="28" fillId="0" borderId="64" xfId="17" applyFont="1" applyBorder="1" applyAlignment="1">
      <alignment horizontal="distributed" vertical="center" justifyLastLine="1"/>
    </xf>
    <xf numFmtId="2" fontId="26" fillId="4" borderId="73" xfId="17" applyNumberFormat="1" applyFont="1" applyFill="1" applyBorder="1">
      <alignment vertical="center"/>
    </xf>
    <xf numFmtId="2" fontId="26" fillId="4" borderId="74" xfId="17" applyNumberFormat="1" applyFont="1" applyFill="1" applyBorder="1">
      <alignment vertical="center"/>
    </xf>
    <xf numFmtId="2" fontId="26" fillId="4" borderId="61" xfId="17" applyNumberFormat="1" applyFont="1" applyFill="1" applyBorder="1">
      <alignment vertical="center"/>
    </xf>
    <xf numFmtId="0" fontId="28" fillId="0" borderId="75" xfId="17" applyFont="1" applyBorder="1" applyAlignment="1">
      <alignment horizontal="distributed" vertical="center" justifyLastLine="1"/>
    </xf>
    <xf numFmtId="2" fontId="26" fillId="0" borderId="76" xfId="17" applyNumberFormat="1" applyFont="1" applyBorder="1">
      <alignment vertical="center"/>
    </xf>
    <xf numFmtId="0" fontId="28" fillId="4" borderId="77" xfId="17" applyFont="1" applyFill="1" applyBorder="1" applyAlignment="1">
      <alignment horizontal="distributed" vertical="center" justifyLastLine="1"/>
    </xf>
    <xf numFmtId="2" fontId="26" fillId="4" borderId="77" xfId="17" applyNumberFormat="1" applyFont="1" applyFill="1" applyBorder="1">
      <alignment vertical="center"/>
    </xf>
    <xf numFmtId="2" fontId="26" fillId="4" borderId="78" xfId="17" applyNumberFormat="1" applyFont="1" applyFill="1" applyBorder="1">
      <alignment vertical="center"/>
    </xf>
    <xf numFmtId="0" fontId="28" fillId="0" borderId="79" xfId="17" applyFont="1" applyBorder="1" applyAlignment="1">
      <alignment horizontal="center" vertical="center"/>
    </xf>
    <xf numFmtId="2" fontId="26" fillId="0" borderId="80" xfId="17" applyNumberFormat="1" applyFont="1" applyBorder="1">
      <alignment vertical="center"/>
    </xf>
    <xf numFmtId="2" fontId="26" fillId="0" borderId="81" xfId="17" applyNumberFormat="1" applyFont="1" applyBorder="1">
      <alignment vertical="center"/>
    </xf>
    <xf numFmtId="2" fontId="26" fillId="0" borderId="82" xfId="17" applyNumberFormat="1" applyFont="1" applyBorder="1">
      <alignment vertical="center"/>
    </xf>
    <xf numFmtId="0" fontId="28" fillId="0" borderId="74" xfId="17" applyFont="1" applyBorder="1" applyAlignment="1">
      <alignment horizontal="distributed" vertical="center" justifyLastLine="1"/>
    </xf>
    <xf numFmtId="2" fontId="26" fillId="0" borderId="83" xfId="17" applyNumberFormat="1" applyFont="1" applyBorder="1">
      <alignment vertical="center"/>
    </xf>
    <xf numFmtId="2" fontId="26" fillId="0" borderId="77" xfId="17" applyNumberFormat="1" applyFont="1" applyBorder="1">
      <alignment vertical="center"/>
    </xf>
    <xf numFmtId="2" fontId="26" fillId="0" borderId="84" xfId="17" applyNumberFormat="1" applyFont="1" applyBorder="1">
      <alignment vertical="center"/>
    </xf>
    <xf numFmtId="2" fontId="26" fillId="4" borderId="72" xfId="17" applyNumberFormat="1" applyFont="1" applyFill="1" applyBorder="1">
      <alignment vertical="center"/>
    </xf>
    <xf numFmtId="2" fontId="26" fillId="4" borderId="85" xfId="17" applyNumberFormat="1" applyFont="1" applyFill="1" applyBorder="1">
      <alignment vertical="center"/>
    </xf>
    <xf numFmtId="2" fontId="26" fillId="4" borderId="65" xfId="17" applyNumberFormat="1" applyFont="1" applyFill="1" applyBorder="1">
      <alignment vertical="center"/>
    </xf>
    <xf numFmtId="2" fontId="26" fillId="4" borderId="84" xfId="17" applyNumberFormat="1" applyFont="1" applyFill="1" applyBorder="1">
      <alignment vertical="center"/>
    </xf>
    <xf numFmtId="0" fontId="30" fillId="0" borderId="0" xfId="17" applyFont="1">
      <alignment vertical="center"/>
    </xf>
    <xf numFmtId="0" fontId="19" fillId="0" borderId="0" xfId="0" applyFont="1" applyAlignment="1">
      <alignment horizontal="left" vertical="center"/>
    </xf>
    <xf numFmtId="0" fontId="0" fillId="0" borderId="7" xfId="0" applyBorder="1" applyAlignment="1">
      <alignment horizontal="left" vertical="center"/>
    </xf>
    <xf numFmtId="0" fontId="6" fillId="0" borderId="0" xfId="0" applyFont="1" applyAlignment="1">
      <alignment horizontal="center" vertical="center" wrapText="1" shrinkToFit="1"/>
    </xf>
    <xf numFmtId="0" fontId="0" fillId="0" borderId="41" xfId="0" applyBorder="1" applyAlignment="1">
      <alignment horizontal="left" vertical="center"/>
    </xf>
    <xf numFmtId="0" fontId="8" fillId="0" borderId="41" xfId="0" applyFont="1" applyBorder="1" applyAlignment="1">
      <alignment horizontal="distributed" vertical="center"/>
    </xf>
    <xf numFmtId="0" fontId="6" fillId="0" borderId="27" xfId="0" applyFont="1" applyBorder="1" applyAlignment="1">
      <alignment horizontal="center" vertical="center" wrapText="1" shrinkToFit="1"/>
    </xf>
    <xf numFmtId="177" fontId="17" fillId="0" borderId="20" xfId="0" applyNumberFormat="1" applyFont="1" applyBorder="1" applyAlignment="1">
      <alignment horizontal="right" vertical="center"/>
    </xf>
    <xf numFmtId="177" fontId="17" fillId="0" borderId="27" xfId="0" applyNumberFormat="1" applyFont="1" applyBorder="1" applyAlignment="1">
      <alignment horizontal="right" vertical="center"/>
    </xf>
    <xf numFmtId="177" fontId="17" fillId="0" borderId="0" xfId="0" applyNumberFormat="1" applyFont="1" applyAlignment="1">
      <alignment vertical="center"/>
    </xf>
    <xf numFmtId="177" fontId="18" fillId="0" borderId="0" xfId="0" applyNumberFormat="1" applyFont="1" applyAlignment="1">
      <alignment horizontal="right" vertical="center"/>
    </xf>
    <xf numFmtId="176" fontId="4" fillId="0" borderId="0" xfId="0" applyNumberFormat="1" applyFont="1" applyAlignment="1">
      <alignment horizontal="right" vertical="center"/>
    </xf>
    <xf numFmtId="183" fontId="18" fillId="0" borderId="0" xfId="0" applyNumberFormat="1" applyFont="1" applyAlignment="1">
      <alignment horizontal="right" vertical="center" shrinkToFit="1"/>
    </xf>
    <xf numFmtId="0" fontId="0" fillId="0" borderId="7" xfId="0" applyBorder="1" applyAlignment="1">
      <alignment horizontal="left" vertical="center" shrinkToFit="1"/>
    </xf>
    <xf numFmtId="0" fontId="6" fillId="0" borderId="7" xfId="0" applyFont="1" applyBorder="1" applyAlignment="1">
      <alignment horizontal="center" vertical="center" wrapText="1" shrinkToFit="1"/>
    </xf>
    <xf numFmtId="0" fontId="0" fillId="0" borderId="30" xfId="0" applyBorder="1" applyAlignment="1">
      <alignment horizontal="distributed" vertical="center"/>
    </xf>
    <xf numFmtId="0" fontId="0" fillId="0" borderId="24" xfId="0" applyBorder="1" applyAlignment="1">
      <alignment horizontal="distributed" vertical="center"/>
    </xf>
    <xf numFmtId="0" fontId="8" fillId="0" borderId="31" xfId="0" applyFont="1" applyBorder="1" applyAlignment="1">
      <alignment horizontal="distributed" vertical="center"/>
    </xf>
    <xf numFmtId="0" fontId="6" fillId="0" borderId="40" xfId="0" applyFont="1" applyBorder="1" applyAlignment="1">
      <alignment horizontal="center" vertical="center" wrapText="1" shrinkToFit="1"/>
    </xf>
    <xf numFmtId="184" fontId="17" fillId="0" borderId="86" xfId="0" applyNumberFormat="1" applyFont="1" applyBorder="1" applyAlignment="1">
      <alignment horizontal="right" vertical="center"/>
    </xf>
    <xf numFmtId="0" fontId="5" fillId="0" borderId="20" xfId="0" applyFont="1" applyBorder="1" applyAlignment="1">
      <alignment horizontal="center" vertical="center"/>
    </xf>
    <xf numFmtId="184" fontId="17" fillId="0" borderId="43" xfId="0" applyNumberFormat="1" applyFont="1" applyBorder="1" applyAlignment="1">
      <alignment horizontal="right" vertical="center"/>
    </xf>
    <xf numFmtId="177" fontId="17" fillId="0" borderId="43" xfId="0" applyNumberFormat="1" applyFont="1" applyBorder="1" applyAlignment="1">
      <alignment vertical="center"/>
    </xf>
    <xf numFmtId="0" fontId="12" fillId="0" borderId="0" xfId="0" applyFont="1" applyAlignment="1">
      <alignment horizontal="left" vertical="center"/>
    </xf>
    <xf numFmtId="38" fontId="18" fillId="0" borderId="23" xfId="2" applyFont="1" applyFill="1" applyBorder="1" applyAlignment="1" applyProtection="1">
      <alignment horizontal="right" vertical="center"/>
    </xf>
    <xf numFmtId="38" fontId="18" fillId="0" borderId="11" xfId="2" applyFont="1" applyFill="1" applyBorder="1" applyAlignment="1" applyProtection="1">
      <alignment vertical="center"/>
    </xf>
    <xf numFmtId="184" fontId="17" fillId="0" borderId="23" xfId="0" applyNumberFormat="1" applyFont="1" applyBorder="1" applyAlignment="1">
      <alignment horizontal="right" vertical="center"/>
    </xf>
    <xf numFmtId="0" fontId="0" fillId="0" borderId="17" xfId="0" applyBorder="1" applyAlignment="1">
      <alignment vertical="center"/>
    </xf>
    <xf numFmtId="0" fontId="0" fillId="0" borderId="5" xfId="0" applyBorder="1" applyAlignment="1">
      <alignment vertical="center"/>
    </xf>
    <xf numFmtId="0" fontId="0" fillId="0" borderId="9" xfId="0" applyBorder="1" applyAlignment="1">
      <alignment vertical="center"/>
    </xf>
    <xf numFmtId="177" fontId="17" fillId="0" borderId="11" xfId="0" applyNumberFormat="1" applyFont="1" applyBorder="1" applyAlignment="1">
      <alignment horizontal="right" vertical="center"/>
    </xf>
    <xf numFmtId="177" fontId="17" fillId="0" borderId="2" xfId="0" applyNumberFormat="1" applyFont="1" applyBorder="1" applyAlignment="1">
      <alignment horizontal="right" vertical="center"/>
    </xf>
    <xf numFmtId="184" fontId="17" fillId="0" borderId="19" xfId="0" applyNumberFormat="1" applyFont="1" applyBorder="1" applyAlignment="1">
      <alignment horizontal="right" vertical="center"/>
    </xf>
    <xf numFmtId="181" fontId="17" fillId="0" borderId="12" xfId="2" applyNumberFormat="1" applyFont="1" applyFill="1" applyBorder="1" applyAlignment="1" applyProtection="1">
      <alignment horizontal="right" vertical="center"/>
    </xf>
    <xf numFmtId="38" fontId="18" fillId="3" borderId="6" xfId="2" applyFont="1" applyFill="1" applyBorder="1" applyAlignment="1" applyProtection="1">
      <alignment horizontal="right" vertical="center"/>
      <protection locked="0"/>
    </xf>
    <xf numFmtId="38" fontId="18" fillId="3" borderId="42" xfId="2" applyFont="1" applyFill="1" applyBorder="1" applyAlignment="1" applyProtection="1">
      <alignment horizontal="right" vertical="center"/>
      <protection locked="0"/>
    </xf>
    <xf numFmtId="38" fontId="18" fillId="3" borderId="19" xfId="2" applyFont="1" applyFill="1" applyBorder="1" applyAlignment="1" applyProtection="1">
      <alignment horizontal="right" vertical="center"/>
      <protection locked="0"/>
    </xf>
    <xf numFmtId="38" fontId="18" fillId="3" borderId="10" xfId="2" applyFont="1" applyFill="1" applyBorder="1" applyAlignment="1" applyProtection="1">
      <alignment horizontal="right" vertical="center"/>
      <protection locked="0"/>
    </xf>
    <xf numFmtId="38" fontId="18" fillId="3" borderId="11" xfId="2" applyFont="1" applyFill="1" applyBorder="1" applyAlignment="1" applyProtection="1">
      <alignment horizontal="right" vertical="center"/>
      <protection locked="0"/>
    </xf>
    <xf numFmtId="38" fontId="18" fillId="3" borderId="25" xfId="2" applyFont="1" applyFill="1" applyBorder="1" applyAlignment="1" applyProtection="1">
      <alignment horizontal="right" vertical="center"/>
      <protection locked="0"/>
    </xf>
    <xf numFmtId="38" fontId="18" fillId="3" borderId="18" xfId="2" applyFont="1" applyFill="1" applyBorder="1" applyAlignment="1" applyProtection="1">
      <alignment horizontal="right" vertical="center"/>
      <protection locked="0"/>
    </xf>
    <xf numFmtId="38" fontId="18" fillId="3" borderId="17" xfId="2" applyFont="1" applyFill="1" applyBorder="1" applyAlignment="1" applyProtection="1">
      <alignment horizontal="right" vertical="center"/>
      <protection locked="0"/>
    </xf>
    <xf numFmtId="38" fontId="18" fillId="3" borderId="16" xfId="2" applyFont="1" applyFill="1" applyBorder="1" applyAlignment="1" applyProtection="1">
      <alignment horizontal="right" vertical="center"/>
      <protection locked="0"/>
    </xf>
    <xf numFmtId="38" fontId="18" fillId="3" borderId="12" xfId="2" applyFont="1" applyFill="1" applyBorder="1" applyAlignment="1" applyProtection="1">
      <alignment horizontal="right" vertical="center"/>
      <protection locked="0"/>
    </xf>
    <xf numFmtId="38" fontId="18" fillId="3" borderId="23" xfId="2" applyFont="1" applyFill="1" applyBorder="1" applyAlignment="1" applyProtection="1">
      <alignment horizontal="right" vertical="center"/>
      <protection locked="0"/>
    </xf>
    <xf numFmtId="38" fontId="18" fillId="3" borderId="26" xfId="2" applyFont="1" applyFill="1" applyBorder="1" applyAlignment="1" applyProtection="1">
      <alignment horizontal="right" vertical="center"/>
      <protection locked="0"/>
    </xf>
    <xf numFmtId="0" fontId="0" fillId="0" borderId="27" xfId="0" applyBorder="1" applyAlignment="1">
      <alignment horizontal="center" vertical="center"/>
    </xf>
    <xf numFmtId="0" fontId="2" fillId="0" borderId="0" xfId="0" applyFont="1" applyAlignment="1">
      <alignment horizontal="left" vertical="center"/>
    </xf>
    <xf numFmtId="0" fontId="6" fillId="0" borderId="42" xfId="0" applyFont="1" applyBorder="1" applyAlignment="1">
      <alignment horizontal="left" vertical="top"/>
    </xf>
    <xf numFmtId="0" fontId="6" fillId="0" borderId="8" xfId="0" applyFont="1" applyBorder="1" applyAlignment="1">
      <alignment vertical="top"/>
    </xf>
    <xf numFmtId="0" fontId="6" fillId="0" borderId="42" xfId="0" applyFont="1" applyBorder="1" applyAlignment="1">
      <alignment vertical="top"/>
    </xf>
    <xf numFmtId="0" fontId="6" fillId="0" borderId="7" xfId="0" applyFont="1" applyBorder="1" applyAlignment="1">
      <alignment vertical="top"/>
    </xf>
    <xf numFmtId="188" fontId="6" fillId="0" borderId="42" xfId="0" applyNumberFormat="1" applyFont="1" applyBorder="1" applyAlignment="1" applyProtection="1">
      <alignment vertical="top"/>
      <protection locked="0"/>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0" fillId="0" borderId="93" xfId="0" applyBorder="1" applyAlignment="1">
      <alignment horizontal="center" vertical="center"/>
    </xf>
    <xf numFmtId="0" fontId="0" fillId="0" borderId="94" xfId="0" applyBorder="1" applyAlignment="1">
      <alignment horizontal="center" vertical="center" shrinkToFit="1"/>
    </xf>
    <xf numFmtId="0" fontId="0" fillId="0" borderId="95" xfId="0" applyBorder="1" applyAlignment="1">
      <alignment horizontal="center" vertical="center"/>
    </xf>
    <xf numFmtId="0" fontId="0" fillId="0" borderId="6" xfId="0" applyBorder="1" applyAlignment="1">
      <alignment horizontal="left" vertical="center" indent="1"/>
    </xf>
    <xf numFmtId="176" fontId="8" fillId="0" borderId="67" xfId="0" applyNumberFormat="1" applyFont="1" applyBorder="1" applyAlignment="1">
      <alignment horizontal="right" vertical="center" shrinkToFit="1"/>
    </xf>
    <xf numFmtId="176" fontId="34" fillId="0" borderId="96" xfId="0" applyNumberFormat="1" applyFont="1" applyBorder="1" applyAlignment="1">
      <alignment horizontal="right" vertical="center" shrinkToFit="1"/>
    </xf>
    <xf numFmtId="176" fontId="8" fillId="0" borderId="80" xfId="0" applyNumberFormat="1" applyFont="1" applyBorder="1" applyAlignment="1">
      <alignment horizontal="right" vertical="center" shrinkToFit="1"/>
    </xf>
    <xf numFmtId="176" fontId="34" fillId="0" borderId="82" xfId="0" applyNumberFormat="1" applyFont="1" applyBorder="1" applyAlignment="1">
      <alignment horizontal="right" vertical="center" shrinkToFit="1"/>
    </xf>
    <xf numFmtId="176" fontId="34" fillId="0" borderId="34" xfId="0" applyNumberFormat="1" applyFont="1" applyBorder="1" applyAlignment="1">
      <alignment horizontal="right" vertical="center" shrinkToFit="1"/>
    </xf>
    <xf numFmtId="0" fontId="0" fillId="0" borderId="10" xfId="0" applyBorder="1" applyAlignment="1">
      <alignment horizontal="left" vertical="center" indent="1"/>
    </xf>
    <xf numFmtId="176" fontId="8" fillId="0" borderId="70" xfId="0" applyNumberFormat="1" applyFont="1" applyBorder="1" applyAlignment="1">
      <alignment horizontal="right" vertical="center" shrinkToFit="1"/>
    </xf>
    <xf numFmtId="176" fontId="34" fillId="0" borderId="76" xfId="0" applyNumberFormat="1" applyFont="1" applyBorder="1" applyAlignment="1">
      <alignment horizontal="right" vertical="center" shrinkToFit="1"/>
    </xf>
    <xf numFmtId="176" fontId="8" fillId="0" borderId="72" xfId="0" applyNumberFormat="1" applyFont="1" applyBorder="1" applyAlignment="1">
      <alignment horizontal="right" vertical="center" shrinkToFit="1"/>
    </xf>
    <xf numFmtId="176" fontId="34" fillId="0" borderId="71" xfId="0" applyNumberFormat="1" applyFont="1" applyBorder="1" applyAlignment="1">
      <alignment horizontal="right" vertical="center" shrinkToFit="1"/>
    </xf>
    <xf numFmtId="176" fontId="34" fillId="0" borderId="9" xfId="0" applyNumberFormat="1" applyFont="1" applyBorder="1" applyAlignment="1">
      <alignment horizontal="right" vertical="center" shrinkToFit="1"/>
    </xf>
    <xf numFmtId="176" fontId="34" fillId="0" borderId="97" xfId="0" applyNumberFormat="1" applyFont="1" applyBorder="1" applyAlignment="1">
      <alignment horizontal="right" vertical="center" shrinkToFit="1"/>
    </xf>
    <xf numFmtId="176" fontId="8" fillId="0" borderId="68" xfId="0" applyNumberFormat="1" applyFont="1" applyBorder="1" applyAlignment="1">
      <alignment horizontal="right" vertical="center" shrinkToFit="1"/>
    </xf>
    <xf numFmtId="176" fontId="34" fillId="0" borderId="69" xfId="0" applyNumberFormat="1" applyFont="1" applyBorder="1" applyAlignment="1">
      <alignment horizontal="right" vertical="center" shrinkToFit="1"/>
    </xf>
    <xf numFmtId="176" fontId="34" fillId="0" borderId="2" xfId="0" applyNumberFormat="1" applyFont="1" applyBorder="1" applyAlignment="1">
      <alignment horizontal="right" vertical="center" shrinkToFit="1"/>
    </xf>
    <xf numFmtId="176" fontId="8" fillId="0" borderId="98" xfId="0" applyNumberFormat="1" applyFont="1" applyBorder="1" applyAlignment="1">
      <alignment horizontal="right" vertical="center" shrinkToFit="1"/>
    </xf>
    <xf numFmtId="176" fontId="34" fillId="0" borderId="99" xfId="0" applyNumberFormat="1" applyFont="1" applyBorder="1" applyAlignment="1">
      <alignment horizontal="right" vertical="center" shrinkToFit="1"/>
    </xf>
    <xf numFmtId="0" fontId="0" fillId="0" borderId="12" xfId="0" applyBorder="1" applyAlignment="1">
      <alignment horizontal="left" vertical="center" indent="1"/>
    </xf>
    <xf numFmtId="176" fontId="34" fillId="0" borderId="100" xfId="0" applyNumberFormat="1" applyFont="1" applyBorder="1" applyAlignment="1">
      <alignment horizontal="right" vertical="center" shrinkToFit="1"/>
    </xf>
    <xf numFmtId="176" fontId="8" fillId="0" borderId="101" xfId="0" applyNumberFormat="1" applyFont="1" applyBorder="1" applyAlignment="1">
      <alignment horizontal="right" vertical="center" shrinkToFit="1"/>
    </xf>
    <xf numFmtId="176" fontId="34" fillId="0" borderId="102" xfId="0" applyNumberFormat="1" applyFont="1" applyBorder="1" applyAlignment="1">
      <alignment horizontal="right" vertical="center" shrinkToFit="1"/>
    </xf>
    <xf numFmtId="190" fontId="0" fillId="0" borderId="49" xfId="0" applyNumberFormat="1" applyBorder="1" applyAlignment="1">
      <alignment horizontal="center" vertical="center"/>
    </xf>
    <xf numFmtId="176" fontId="8" fillId="0" borderId="103" xfId="0" applyNumberFormat="1" applyFont="1" applyBorder="1" applyAlignment="1">
      <alignment horizontal="right" vertical="center" shrinkToFit="1"/>
    </xf>
    <xf numFmtId="176" fontId="4" fillId="0" borderId="104" xfId="0" applyNumberFormat="1" applyFont="1" applyBorder="1" applyAlignment="1">
      <alignment horizontal="right" vertical="center" shrinkToFit="1"/>
    </xf>
    <xf numFmtId="176" fontId="8" fillId="0" borderId="105" xfId="0" applyNumberFormat="1" applyFont="1" applyBorder="1" applyAlignment="1">
      <alignment horizontal="right" vertical="center" shrinkToFit="1"/>
    </xf>
    <xf numFmtId="176" fontId="4" fillId="0" borderId="13" xfId="0" applyNumberFormat="1" applyFont="1" applyBorder="1" applyAlignment="1">
      <alignment horizontal="right" vertical="center" shrinkToFit="1"/>
    </xf>
    <xf numFmtId="0" fontId="14" fillId="0" borderId="0" xfId="0" applyFont="1"/>
    <xf numFmtId="0" fontId="14" fillId="0" borderId="0" xfId="0" applyFont="1" applyAlignment="1">
      <alignment horizontal="left" vertical="center"/>
    </xf>
    <xf numFmtId="0" fontId="14" fillId="0" borderId="0" xfId="0" applyFont="1" applyAlignment="1">
      <alignment vertical="center"/>
    </xf>
    <xf numFmtId="177" fontId="17" fillId="6" borderId="17" xfId="0" applyNumberFormat="1" applyFont="1" applyFill="1" applyBorder="1" applyAlignment="1">
      <alignment horizontal="right" vertical="center"/>
    </xf>
    <xf numFmtId="177" fontId="17" fillId="6" borderId="9" xfId="0" applyNumberFormat="1" applyFont="1" applyFill="1" applyBorder="1" applyAlignment="1">
      <alignment horizontal="right" vertical="center"/>
    </xf>
    <xf numFmtId="177" fontId="17" fillId="6" borderId="5" xfId="0" applyNumberFormat="1" applyFont="1" applyFill="1" applyBorder="1" applyAlignment="1">
      <alignment horizontal="right" vertical="center"/>
    </xf>
    <xf numFmtId="177" fontId="17" fillId="6" borderId="10" xfId="0" applyNumberFormat="1" applyFont="1" applyFill="1" applyBorder="1" applyAlignment="1">
      <alignment horizontal="right" vertical="center"/>
    </xf>
    <xf numFmtId="176" fontId="17" fillId="6" borderId="17" xfId="0" applyNumberFormat="1" applyFont="1" applyFill="1" applyBorder="1" applyAlignment="1">
      <alignment vertical="center"/>
    </xf>
    <xf numFmtId="176" fontId="17" fillId="6" borderId="9" xfId="0" applyNumberFormat="1" applyFont="1" applyFill="1" applyBorder="1" applyAlignment="1">
      <alignment vertical="center"/>
    </xf>
    <xf numFmtId="177" fontId="17" fillId="6" borderId="0" xfId="0" applyNumberFormat="1" applyFont="1" applyFill="1" applyAlignment="1">
      <alignment horizontal="right" vertical="center"/>
    </xf>
    <xf numFmtId="0" fontId="17" fillId="6" borderId="10" xfId="0" applyFont="1" applyFill="1" applyBorder="1"/>
    <xf numFmtId="177" fontId="17" fillId="6" borderId="25" xfId="0" applyNumberFormat="1" applyFont="1" applyFill="1" applyBorder="1" applyAlignment="1">
      <alignment horizontal="right" vertical="center"/>
    </xf>
    <xf numFmtId="176" fontId="17" fillId="6" borderId="51" xfId="0" applyNumberFormat="1" applyFont="1" applyFill="1" applyBorder="1" applyAlignment="1">
      <alignment vertical="center"/>
    </xf>
    <xf numFmtId="0" fontId="8" fillId="6" borderId="17" xfId="0" applyFont="1" applyFill="1" applyBorder="1" applyAlignment="1">
      <alignment horizontal="left" vertical="center" shrinkToFit="1"/>
    </xf>
    <xf numFmtId="177" fontId="17" fillId="6" borderId="6" xfId="0" applyNumberFormat="1" applyFont="1" applyFill="1" applyBorder="1" applyAlignment="1">
      <alignment horizontal="right" vertical="center"/>
    </xf>
    <xf numFmtId="177" fontId="17" fillId="6" borderId="28" xfId="0" applyNumberFormat="1" applyFont="1" applyFill="1" applyBorder="1" applyAlignment="1">
      <alignment horizontal="right" vertical="center"/>
    </xf>
    <xf numFmtId="0" fontId="17" fillId="6" borderId="28" xfId="0" applyFont="1" applyFill="1" applyBorder="1" applyAlignment="1">
      <alignment horizontal="right" vertical="center"/>
    </xf>
    <xf numFmtId="0" fontId="0" fillId="6" borderId="17" xfId="0" applyFill="1" applyBorder="1" applyAlignment="1">
      <alignment horizontal="left"/>
    </xf>
    <xf numFmtId="184" fontId="17" fillId="6" borderId="55" xfId="0" applyNumberFormat="1" applyFont="1" applyFill="1" applyBorder="1" applyAlignment="1">
      <alignment horizontal="right" vertical="center"/>
    </xf>
    <xf numFmtId="184" fontId="17" fillId="6" borderId="28" xfId="0" applyNumberFormat="1" applyFont="1" applyFill="1" applyBorder="1" applyAlignment="1">
      <alignment horizontal="right" vertical="center"/>
    </xf>
    <xf numFmtId="184" fontId="17" fillId="6" borderId="10" xfId="0" applyNumberFormat="1" applyFont="1" applyFill="1" applyBorder="1" applyAlignment="1">
      <alignment horizontal="right" vertical="center"/>
    </xf>
    <xf numFmtId="176" fontId="8" fillId="0" borderId="34" xfId="0" applyNumberFormat="1" applyFont="1" applyBorder="1" applyAlignment="1">
      <alignment horizontal="right" vertical="center" shrinkToFit="1"/>
    </xf>
    <xf numFmtId="176" fontId="8" fillId="0" borderId="33" xfId="0" applyNumberFormat="1" applyFont="1" applyBorder="1" applyAlignment="1">
      <alignment horizontal="right" vertical="center" shrinkToFit="1"/>
    </xf>
    <xf numFmtId="176" fontId="8" fillId="0" borderId="9" xfId="0" applyNumberFormat="1" applyFont="1" applyBorder="1" applyAlignment="1">
      <alignment horizontal="right" vertical="center" shrinkToFit="1"/>
    </xf>
    <xf numFmtId="176" fontId="8" fillId="0" borderId="50" xfId="0" applyNumberFormat="1" applyFont="1" applyBorder="1" applyAlignment="1">
      <alignment horizontal="right" vertical="center" shrinkToFit="1"/>
    </xf>
    <xf numFmtId="2" fontId="26" fillId="4" borderId="83" xfId="17" applyNumberFormat="1" applyFont="1" applyFill="1" applyBorder="1">
      <alignment vertical="center"/>
    </xf>
    <xf numFmtId="2" fontId="26" fillId="4" borderId="91" xfId="17" applyNumberFormat="1" applyFont="1" applyFill="1" applyBorder="1">
      <alignment vertical="center"/>
    </xf>
    <xf numFmtId="2" fontId="26" fillId="4" borderId="64" xfId="17" applyNumberFormat="1" applyFont="1" applyFill="1" applyBorder="1">
      <alignment vertical="center"/>
    </xf>
    <xf numFmtId="0" fontId="6" fillId="0" borderId="0" xfId="17" applyFont="1">
      <alignment vertical="center"/>
    </xf>
    <xf numFmtId="0" fontId="36" fillId="0" borderId="0" xfId="13" applyFont="1">
      <alignment vertical="center"/>
    </xf>
    <xf numFmtId="0" fontId="37" fillId="0" borderId="0" xfId="13" applyFont="1" applyAlignment="1">
      <alignment horizontal="center" vertical="center"/>
    </xf>
    <xf numFmtId="0" fontId="38" fillId="0" borderId="0" xfId="13" applyFont="1">
      <alignment vertical="center"/>
    </xf>
    <xf numFmtId="0" fontId="36" fillId="0" borderId="0" xfId="13" applyFont="1" applyAlignment="1">
      <alignment horizontal="center" vertical="center"/>
    </xf>
    <xf numFmtId="0" fontId="36" fillId="7" borderId="60" xfId="13" applyFont="1" applyFill="1" applyBorder="1" applyAlignment="1">
      <alignment horizontal="center" vertical="center"/>
    </xf>
    <xf numFmtId="0" fontId="39" fillId="0" borderId="0" xfId="13" applyFont="1">
      <alignment vertical="center"/>
    </xf>
    <xf numFmtId="0" fontId="40" fillId="0" borderId="70" xfId="13" applyFont="1" applyBorder="1" applyAlignment="1">
      <alignment horizontal="center" vertical="center" wrapText="1"/>
    </xf>
    <xf numFmtId="0" fontId="41" fillId="0" borderId="60" xfId="13" applyFont="1" applyBorder="1" applyAlignment="1">
      <alignment horizontal="center" vertical="center" wrapText="1"/>
    </xf>
    <xf numFmtId="0" fontId="42" fillId="0" borderId="76" xfId="13" applyFont="1" applyBorder="1" applyAlignment="1">
      <alignment horizontal="center" vertical="center" wrapText="1"/>
    </xf>
    <xf numFmtId="0" fontId="43" fillId="0" borderId="0" xfId="13" applyFont="1">
      <alignment vertical="center"/>
    </xf>
    <xf numFmtId="0" fontId="40" fillId="0" borderId="70" xfId="13" applyFont="1" applyBorder="1" applyAlignment="1">
      <alignment horizontal="center" vertical="center"/>
    </xf>
    <xf numFmtId="0" fontId="44" fillId="0" borderId="60" xfId="13" applyFont="1" applyBorder="1" applyAlignment="1">
      <alignment horizontal="center" vertical="center" wrapText="1"/>
    </xf>
    <xf numFmtId="0" fontId="40" fillId="0" borderId="60" xfId="13" applyFont="1" applyBorder="1" applyAlignment="1">
      <alignment horizontal="center" vertical="center" wrapText="1"/>
    </xf>
    <xf numFmtId="0" fontId="46" fillId="0" borderId="76" xfId="13" applyFont="1" applyBorder="1" applyAlignment="1">
      <alignment horizontal="center" vertical="center" wrapText="1"/>
    </xf>
    <xf numFmtId="0" fontId="41" fillId="0" borderId="0" xfId="13" applyFont="1" applyAlignment="1">
      <alignment horizontal="center" vertical="center"/>
    </xf>
    <xf numFmtId="0" fontId="47" fillId="0" borderId="0" xfId="13" applyFont="1">
      <alignment vertical="center"/>
    </xf>
    <xf numFmtId="0" fontId="44" fillId="3" borderId="60" xfId="13" applyFont="1" applyFill="1" applyBorder="1" applyAlignment="1">
      <alignment horizontal="center" vertical="center" wrapText="1"/>
    </xf>
    <xf numFmtId="0" fontId="46" fillId="3" borderId="76" xfId="13" applyFont="1" applyFill="1" applyBorder="1" applyAlignment="1">
      <alignment horizontal="center" vertical="center" wrapText="1"/>
    </xf>
    <xf numFmtId="0" fontId="40" fillId="0" borderId="109" xfId="13" applyFont="1" applyBorder="1" applyAlignment="1">
      <alignment horizontal="center" vertical="center" wrapText="1"/>
    </xf>
    <xf numFmtId="0" fontId="44" fillId="0" borderId="77" xfId="13" applyFont="1" applyBorder="1" applyAlignment="1">
      <alignment horizontal="center" vertical="center" wrapText="1"/>
    </xf>
    <xf numFmtId="0" fontId="41" fillId="0" borderId="78" xfId="13" applyFont="1" applyBorder="1" applyAlignment="1">
      <alignment horizontal="center" vertical="center" wrapText="1"/>
    </xf>
    <xf numFmtId="0" fontId="41" fillId="0" borderId="109" xfId="13" applyFont="1" applyBorder="1" applyAlignment="1">
      <alignment horizontal="center" vertical="center"/>
    </xf>
    <xf numFmtId="0" fontId="44" fillId="0" borderId="77" xfId="13" applyFont="1" applyBorder="1" applyAlignment="1">
      <alignment horizontal="center" vertical="center"/>
    </xf>
    <xf numFmtId="0" fontId="41" fillId="0" borderId="78" xfId="13" applyFont="1" applyBorder="1" applyAlignment="1">
      <alignment horizontal="center" vertical="center"/>
    </xf>
    <xf numFmtId="0" fontId="40" fillId="0" borderId="0" xfId="13" applyFont="1" applyAlignment="1">
      <alignment horizontal="right" vertical="center" wrapText="1"/>
    </xf>
    <xf numFmtId="0" fontId="44" fillId="0" borderId="0" xfId="13" applyFont="1" applyAlignment="1">
      <alignment horizontal="right" vertical="center" wrapText="1"/>
    </xf>
    <xf numFmtId="0" fontId="41" fillId="0" borderId="0" xfId="13" applyFont="1" applyAlignment="1">
      <alignment horizontal="right" vertical="center" wrapText="1"/>
    </xf>
    <xf numFmtId="0" fontId="41" fillId="0" borderId="0" xfId="13" applyFont="1" applyAlignment="1">
      <alignment horizontal="left" vertical="center"/>
    </xf>
    <xf numFmtId="0" fontId="44" fillId="0" borderId="0" xfId="13" applyFont="1" applyAlignment="1">
      <alignment horizontal="left" vertical="center"/>
    </xf>
    <xf numFmtId="0" fontId="48" fillId="0" borderId="0" xfId="13" applyFont="1">
      <alignment vertical="center"/>
    </xf>
    <xf numFmtId="0" fontId="46" fillId="0" borderId="78" xfId="13" applyFont="1" applyBorder="1" applyAlignment="1">
      <alignment horizontal="center" vertical="center" wrapText="1"/>
    </xf>
    <xf numFmtId="0" fontId="41" fillId="0" borderId="77" xfId="13" applyFont="1" applyBorder="1" applyAlignment="1">
      <alignment horizontal="center" vertical="center" wrapText="1"/>
    </xf>
    <xf numFmtId="0" fontId="36" fillId="0" borderId="0" xfId="13" applyFont="1" applyAlignment="1">
      <alignment horizontal="right" vertical="center" wrapText="1"/>
    </xf>
    <xf numFmtId="0" fontId="40" fillId="0" borderId="109" xfId="13" applyFont="1" applyBorder="1" applyAlignment="1">
      <alignment horizontal="center" vertical="center"/>
    </xf>
    <xf numFmtId="0" fontId="43" fillId="0" borderId="0" xfId="13" applyFont="1" applyAlignment="1">
      <alignment horizontal="left"/>
    </xf>
    <xf numFmtId="0" fontId="36" fillId="0" borderId="0" xfId="13" applyFont="1" applyAlignment="1">
      <alignment horizontal="left" vertical="center"/>
    </xf>
    <xf numFmtId="0" fontId="36" fillId="0" borderId="0" xfId="13" applyFont="1" applyAlignment="1">
      <alignment horizontal="right"/>
    </xf>
    <xf numFmtId="0" fontId="43" fillId="0" borderId="0" xfId="13" applyFont="1" applyAlignment="1">
      <alignment horizontal="left" vertical="center"/>
    </xf>
    <xf numFmtId="0" fontId="47" fillId="0" borderId="0" xfId="13" applyFont="1" applyAlignment="1">
      <alignment horizontal="right" vertical="center"/>
    </xf>
    <xf numFmtId="0" fontId="49" fillId="0" borderId="0" xfId="13" applyFont="1" applyAlignment="1">
      <alignment horizontal="left" vertical="center"/>
    </xf>
    <xf numFmtId="0" fontId="49" fillId="0" borderId="0" xfId="13" applyFont="1">
      <alignment vertical="center"/>
    </xf>
    <xf numFmtId="0" fontId="44" fillId="2" borderId="60" xfId="13" applyFont="1" applyFill="1" applyBorder="1" applyAlignment="1">
      <alignment horizontal="center" vertical="center" wrapText="1"/>
    </xf>
    <xf numFmtId="0" fontId="46" fillId="2" borderId="76" xfId="13" applyFont="1" applyFill="1" applyBorder="1" applyAlignment="1">
      <alignment horizontal="center" vertical="center" wrapText="1"/>
    </xf>
    <xf numFmtId="0" fontId="41" fillId="2" borderId="60" xfId="13" applyFont="1" applyFill="1" applyBorder="1" applyAlignment="1">
      <alignment horizontal="center" vertical="center" wrapText="1"/>
    </xf>
    <xf numFmtId="0" fontId="0" fillId="6" borderId="3" xfId="0" applyFill="1" applyBorder="1" applyAlignment="1">
      <alignment horizontal="center" vertical="center"/>
    </xf>
    <xf numFmtId="179" fontId="0" fillId="6" borderId="11" xfId="2" applyNumberFormat="1" applyFont="1" applyFill="1" applyBorder="1" applyAlignment="1" applyProtection="1">
      <alignment vertical="top"/>
    </xf>
    <xf numFmtId="179" fontId="11" fillId="6" borderId="0" xfId="2" applyNumberFormat="1" applyFont="1" applyFill="1" applyBorder="1" applyAlignment="1" applyProtection="1">
      <alignment vertical="top"/>
    </xf>
    <xf numFmtId="179" fontId="11" fillId="6" borderId="2" xfId="2" applyNumberFormat="1" applyFont="1" applyFill="1" applyBorder="1" applyAlignment="1" applyProtection="1">
      <alignment vertical="top"/>
    </xf>
    <xf numFmtId="176" fontId="5" fillId="6" borderId="51" xfId="0" applyNumberFormat="1" applyFont="1" applyFill="1" applyBorder="1" applyAlignment="1">
      <alignment vertical="center" shrinkToFit="1"/>
    </xf>
    <xf numFmtId="176" fontId="17" fillId="6" borderId="34" xfId="0" applyNumberFormat="1" applyFont="1" applyFill="1" applyBorder="1" applyAlignment="1">
      <alignment vertical="center"/>
    </xf>
    <xf numFmtId="0" fontId="6" fillId="6" borderId="5" xfId="0" applyFont="1" applyFill="1" applyBorder="1" applyAlignment="1">
      <alignment horizontal="center" vertical="center" wrapText="1" shrinkToFit="1"/>
    </xf>
    <xf numFmtId="0" fontId="6" fillId="6" borderId="0" xfId="0" applyFont="1" applyFill="1" applyAlignment="1">
      <alignment horizontal="center" vertical="center" wrapText="1" shrinkToFit="1"/>
    </xf>
    <xf numFmtId="0" fontId="6" fillId="6" borderId="9" xfId="0" applyFont="1" applyFill="1" applyBorder="1" applyAlignment="1">
      <alignment horizontal="center" vertical="center" wrapText="1" shrinkToFit="1"/>
    </xf>
    <xf numFmtId="177" fontId="17" fillId="6" borderId="55" xfId="0" applyNumberFormat="1" applyFont="1" applyFill="1" applyBorder="1" applyAlignment="1">
      <alignment horizontal="right" vertical="center"/>
    </xf>
    <xf numFmtId="0" fontId="8" fillId="6" borderId="0" xfId="0" applyFont="1" applyFill="1" applyAlignment="1">
      <alignment horizontal="center" vertical="center" shrinkToFit="1"/>
    </xf>
    <xf numFmtId="0" fontId="10" fillId="6" borderId="34" xfId="0" applyFont="1" applyFill="1" applyBorder="1" applyAlignment="1">
      <alignment horizontal="center" vertical="center" wrapText="1" shrinkToFit="1"/>
    </xf>
    <xf numFmtId="177" fontId="17" fillId="6" borderId="21" xfId="0" applyNumberFormat="1" applyFont="1" applyFill="1" applyBorder="1" applyAlignment="1">
      <alignment vertical="center"/>
    </xf>
    <xf numFmtId="0" fontId="17" fillId="6" borderId="35" xfId="0" applyFont="1" applyFill="1" applyBorder="1" applyAlignment="1">
      <alignment horizontal="right" vertical="center"/>
    </xf>
    <xf numFmtId="0" fontId="8" fillId="6" borderId="5" xfId="0" applyFont="1" applyFill="1" applyBorder="1" applyAlignment="1">
      <alignment horizontal="distributed" vertical="center"/>
    </xf>
    <xf numFmtId="0" fontId="10" fillId="6" borderId="9" xfId="0" applyFont="1" applyFill="1" applyBorder="1" applyAlignment="1">
      <alignment horizontal="center" vertical="center" wrapText="1" shrinkToFit="1"/>
    </xf>
    <xf numFmtId="177" fontId="17" fillId="6" borderId="5" xfId="0" applyNumberFormat="1" applyFont="1" applyFill="1" applyBorder="1" applyAlignment="1">
      <alignment vertical="center"/>
    </xf>
    <xf numFmtId="38" fontId="18" fillId="3" borderId="16" xfId="2" applyFont="1" applyFill="1" applyBorder="1" applyAlignment="1" applyProtection="1">
      <alignment horizontal="right" vertical="center"/>
    </xf>
    <xf numFmtId="176" fontId="6" fillId="6" borderId="18" xfId="0" applyNumberFormat="1" applyFont="1" applyFill="1" applyBorder="1" applyAlignment="1">
      <alignment vertical="center" shrinkToFit="1"/>
    </xf>
    <xf numFmtId="177" fontId="17" fillId="6" borderId="29" xfId="0" applyNumberFormat="1" applyFont="1" applyFill="1" applyBorder="1" applyAlignment="1">
      <alignment horizontal="right" vertical="center"/>
    </xf>
    <xf numFmtId="177" fontId="17" fillId="6" borderId="19" xfId="0" applyNumberFormat="1" applyFont="1" applyFill="1" applyBorder="1" applyAlignment="1">
      <alignment horizontal="right" vertical="center"/>
    </xf>
    <xf numFmtId="0" fontId="36" fillId="2" borderId="60" xfId="13" applyFont="1" applyFill="1" applyBorder="1" applyAlignment="1">
      <alignment horizontal="center" vertical="center"/>
    </xf>
    <xf numFmtId="176" fontId="17" fillId="6" borderId="29" xfId="0" applyNumberFormat="1" applyFont="1" applyFill="1" applyBorder="1" applyAlignment="1">
      <alignment vertical="center"/>
    </xf>
    <xf numFmtId="176" fontId="17" fillId="6" borderId="9" xfId="0" applyNumberFormat="1" applyFont="1" applyFill="1" applyBorder="1" applyAlignment="1">
      <alignment vertical="center" shrinkToFit="1"/>
    </xf>
    <xf numFmtId="177" fontId="17" fillId="6" borderId="4" xfId="0" applyNumberFormat="1" applyFont="1" applyFill="1" applyBorder="1" applyAlignment="1">
      <alignment horizontal="right" vertical="center"/>
    </xf>
    <xf numFmtId="177" fontId="17" fillId="6" borderId="16" xfId="0" applyNumberFormat="1" applyFont="1" applyFill="1" applyBorder="1" applyAlignment="1">
      <alignment horizontal="right" vertical="center"/>
    </xf>
    <xf numFmtId="177" fontId="17" fillId="6" borderId="19" xfId="0" applyNumberFormat="1" applyFont="1" applyFill="1" applyBorder="1" applyAlignment="1">
      <alignment vertical="center"/>
    </xf>
    <xf numFmtId="177" fontId="17" fillId="6" borderId="10" xfId="0" applyNumberFormat="1" applyFont="1" applyFill="1" applyBorder="1" applyAlignment="1">
      <alignment vertical="center"/>
    </xf>
    <xf numFmtId="178" fontId="8" fillId="6" borderId="5" xfId="0" applyNumberFormat="1" applyFont="1" applyFill="1" applyBorder="1" applyAlignment="1">
      <alignment horizontal="distributed" vertical="center"/>
    </xf>
    <xf numFmtId="0" fontId="21" fillId="6" borderId="17" xfId="0" applyFont="1" applyFill="1" applyBorder="1" applyAlignment="1">
      <alignment horizontal="left" vertical="center"/>
    </xf>
    <xf numFmtId="0" fontId="20" fillId="6" borderId="17" xfId="0" applyFont="1" applyFill="1" applyBorder="1" applyAlignment="1">
      <alignment horizontal="left" vertical="center" wrapText="1"/>
    </xf>
    <xf numFmtId="0" fontId="6" fillId="6" borderId="9"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0" fillId="6" borderId="11" xfId="0" applyFill="1" applyBorder="1" applyAlignment="1">
      <alignment horizontal="left"/>
    </xf>
    <xf numFmtId="176" fontId="17" fillId="6" borderId="33" xfId="0" applyNumberFormat="1" applyFont="1" applyFill="1" applyBorder="1" applyAlignment="1">
      <alignment vertical="center"/>
    </xf>
    <xf numFmtId="177" fontId="17" fillId="6" borderId="7" xfId="0" applyNumberFormat="1" applyFont="1" applyFill="1" applyBorder="1" applyAlignment="1">
      <alignment horizontal="right" vertical="center"/>
    </xf>
    <xf numFmtId="177" fontId="17" fillId="6" borderId="8" xfId="0" applyNumberFormat="1" applyFont="1" applyFill="1" applyBorder="1" applyAlignment="1">
      <alignment horizontal="right" vertical="center"/>
    </xf>
    <xf numFmtId="181" fontId="17" fillId="6" borderId="10" xfId="2" applyNumberFormat="1" applyFont="1" applyFill="1" applyBorder="1" applyAlignment="1" applyProtection="1">
      <alignment horizontal="right" vertical="center"/>
    </xf>
    <xf numFmtId="0" fontId="46" fillId="6" borderId="76" xfId="13" applyFont="1" applyFill="1" applyBorder="1" applyAlignment="1">
      <alignment horizontal="center" vertical="center" wrapText="1"/>
    </xf>
    <xf numFmtId="0" fontId="44" fillId="6" borderId="60" xfId="13" applyFont="1" applyFill="1" applyBorder="1" applyAlignment="1">
      <alignment horizontal="center" vertical="center" wrapText="1"/>
    </xf>
    <xf numFmtId="0" fontId="40" fillId="6" borderId="60" xfId="13" applyFont="1" applyFill="1" applyBorder="1" applyAlignment="1">
      <alignment horizontal="center" vertical="center" wrapText="1"/>
    </xf>
    <xf numFmtId="0" fontId="41" fillId="0" borderId="76" xfId="13" applyFont="1" applyBorder="1" applyAlignment="1">
      <alignment horizontal="center" vertical="center" wrapText="1"/>
    </xf>
    <xf numFmtId="0" fontId="41" fillId="6" borderId="60" xfId="13" applyFont="1" applyFill="1" applyBorder="1" applyAlignment="1">
      <alignment horizontal="center" vertical="center" wrapText="1"/>
    </xf>
    <xf numFmtId="176" fontId="17" fillId="5" borderId="17" xfId="0" applyNumberFormat="1" applyFont="1" applyFill="1" applyBorder="1" applyAlignment="1">
      <alignment vertical="center"/>
    </xf>
    <xf numFmtId="176" fontId="17" fillId="5" borderId="9" xfId="0" applyNumberFormat="1" applyFont="1" applyFill="1" applyBorder="1" applyAlignment="1">
      <alignment vertical="center"/>
    </xf>
    <xf numFmtId="177" fontId="17" fillId="5" borderId="10" xfId="0" applyNumberFormat="1" applyFont="1" applyFill="1" applyBorder="1" applyAlignment="1">
      <alignment horizontal="right" vertical="center"/>
    </xf>
    <xf numFmtId="38" fontId="18" fillId="6" borderId="10" xfId="2" applyFont="1" applyFill="1" applyBorder="1" applyAlignment="1" applyProtection="1">
      <alignment horizontal="right" vertical="center"/>
    </xf>
    <xf numFmtId="181" fontId="17" fillId="0" borderId="23" xfId="2" applyNumberFormat="1" applyFont="1" applyFill="1" applyBorder="1" applyAlignment="1" applyProtection="1">
      <alignment horizontal="right" vertical="center"/>
    </xf>
    <xf numFmtId="191" fontId="0" fillId="0" borderId="16" xfId="0" applyNumberFormat="1" applyBorder="1" applyAlignment="1">
      <alignment horizontal="right" vertical="center"/>
    </xf>
    <xf numFmtId="191" fontId="0" fillId="0" borderId="25" xfId="0" applyNumberFormat="1" applyBorder="1" applyAlignment="1">
      <alignment horizontal="right" vertical="center"/>
    </xf>
    <xf numFmtId="191" fontId="0" fillId="0" borderId="10" xfId="0" applyNumberFormat="1" applyBorder="1" applyAlignment="1">
      <alignment horizontal="right" vertical="center"/>
    </xf>
    <xf numFmtId="176" fontId="8" fillId="0" borderId="15" xfId="0" applyNumberFormat="1" applyFont="1" applyBorder="1" applyAlignment="1">
      <alignment horizontal="right" vertical="center" shrinkToFit="1"/>
    </xf>
    <xf numFmtId="38" fontId="17" fillId="0" borderId="55" xfId="2" applyFont="1" applyFill="1" applyBorder="1" applyAlignment="1" applyProtection="1">
      <alignment horizontal="right" vertical="center"/>
    </xf>
    <xf numFmtId="38" fontId="17" fillId="0" borderId="28" xfId="2" applyFont="1" applyFill="1" applyBorder="1" applyAlignment="1" applyProtection="1">
      <alignment horizontal="right" vertical="center"/>
    </xf>
    <xf numFmtId="38" fontId="17" fillId="0" borderId="38" xfId="2" applyFont="1" applyFill="1" applyBorder="1" applyAlignment="1" applyProtection="1">
      <alignment horizontal="right" vertical="center"/>
    </xf>
    <xf numFmtId="38" fontId="17" fillId="0" borderId="86" xfId="2" applyFont="1" applyFill="1" applyBorder="1" applyAlignment="1" applyProtection="1">
      <alignment horizontal="right" vertical="center"/>
    </xf>
    <xf numFmtId="190" fontId="0" fillId="0" borderId="12" xfId="0" applyNumberFormat="1" applyBorder="1" applyAlignment="1">
      <alignment horizontal="center"/>
    </xf>
    <xf numFmtId="190" fontId="0" fillId="0" borderId="47" xfId="0" applyNumberFormat="1" applyBorder="1" applyAlignment="1">
      <alignment horizontal="center"/>
    </xf>
    <xf numFmtId="190" fontId="0" fillId="0" borderId="15" xfId="0" applyNumberFormat="1" applyBorder="1" applyAlignment="1">
      <alignment horizontal="center"/>
    </xf>
    <xf numFmtId="190" fontId="0" fillId="0" borderId="11" xfId="0" applyNumberFormat="1" applyBorder="1" applyAlignment="1">
      <alignment horizontal="center"/>
    </xf>
    <xf numFmtId="190" fontId="0" fillId="0" borderId="0" xfId="0" applyNumberFormat="1" applyAlignment="1">
      <alignment horizontal="center"/>
    </xf>
    <xf numFmtId="190" fontId="0" fillId="0" borderId="2" xfId="0" applyNumberFormat="1" applyBorder="1" applyAlignment="1">
      <alignment horizontal="center"/>
    </xf>
    <xf numFmtId="190" fontId="0" fillId="0" borderId="6" xfId="0" applyNumberFormat="1" applyBorder="1" applyAlignment="1">
      <alignment horizontal="center"/>
    </xf>
    <xf numFmtId="188" fontId="4" fillId="3" borderId="20" xfId="0" applyNumberFormat="1" applyFont="1" applyFill="1" applyBorder="1" applyAlignment="1">
      <alignment horizontal="left" vertical="center" indent="2" shrinkToFit="1"/>
    </xf>
    <xf numFmtId="188" fontId="4" fillId="3" borderId="41" xfId="0" applyNumberFormat="1" applyFont="1" applyFill="1" applyBorder="1" applyAlignment="1">
      <alignment horizontal="left" vertical="center" indent="2" shrinkToFit="1"/>
    </xf>
    <xf numFmtId="188" fontId="4" fillId="3" borderId="27" xfId="0" applyNumberFormat="1" applyFont="1" applyFill="1" applyBorder="1" applyAlignment="1">
      <alignment horizontal="left" vertical="center" indent="2" shrinkToFit="1"/>
    </xf>
    <xf numFmtId="0" fontId="4" fillId="3" borderId="20" xfId="0" applyFont="1" applyFill="1" applyBorder="1" applyAlignment="1" applyProtection="1">
      <alignment horizontal="center" vertical="center" shrinkToFit="1"/>
      <protection locked="0"/>
    </xf>
    <xf numFmtId="0" fontId="4" fillId="3" borderId="41" xfId="0" applyFont="1" applyFill="1" applyBorder="1" applyAlignment="1" applyProtection="1">
      <alignment horizontal="center" vertical="center" shrinkToFit="1"/>
      <protection locked="0"/>
    </xf>
    <xf numFmtId="0" fontId="4" fillId="3" borderId="27"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189" fontId="4" fillId="3" borderId="20" xfId="0" applyNumberFormat="1" applyFont="1" applyFill="1" applyBorder="1" applyAlignment="1" applyProtection="1">
      <alignment horizontal="left" vertical="center" indent="2" shrinkToFit="1"/>
      <protection locked="0"/>
    </xf>
    <xf numFmtId="189" fontId="4" fillId="3" borderId="41" xfId="0" applyNumberFormat="1" applyFont="1" applyFill="1" applyBorder="1" applyAlignment="1" applyProtection="1">
      <alignment horizontal="left" vertical="center" indent="2" shrinkToFit="1"/>
      <protection locked="0"/>
    </xf>
    <xf numFmtId="189" fontId="4" fillId="3" borderId="27" xfId="0" applyNumberFormat="1" applyFont="1" applyFill="1" applyBorder="1" applyAlignment="1" applyProtection="1">
      <alignment horizontal="left" vertical="center" indent="2" shrinkToFit="1"/>
      <protection locked="0"/>
    </xf>
    <xf numFmtId="176" fontId="20" fillId="0" borderId="20" xfId="0" applyNumberFormat="1" applyFont="1" applyBorder="1" applyAlignment="1">
      <alignment horizontal="right" vertical="center"/>
    </xf>
    <xf numFmtId="0" fontId="20" fillId="0" borderId="41" xfId="0" applyFont="1" applyBorder="1" applyAlignment="1">
      <alignment horizontal="right"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37" xfId="0" applyBorder="1" applyAlignment="1">
      <alignment horizontal="center" vertical="center"/>
    </xf>
    <xf numFmtId="0" fontId="0" fillId="0" borderId="3" xfId="0" applyBorder="1" applyAlignment="1">
      <alignment horizontal="center" vertical="center"/>
    </xf>
    <xf numFmtId="0" fontId="12" fillId="0" borderId="0" xfId="0" applyFont="1" applyAlignment="1">
      <alignment horizontal="center"/>
    </xf>
    <xf numFmtId="0" fontId="12" fillId="0" borderId="0" xfId="0" applyFont="1"/>
    <xf numFmtId="0" fontId="35" fillId="0" borderId="0" xfId="13" applyFont="1" applyAlignment="1">
      <alignment horizontal="center" vertical="center"/>
    </xf>
    <xf numFmtId="187" fontId="39" fillId="4" borderId="51" xfId="13" applyNumberFormat="1" applyFont="1" applyFill="1" applyBorder="1" applyAlignment="1">
      <alignment horizontal="center" vertical="center"/>
    </xf>
    <xf numFmtId="187" fontId="39" fillId="4" borderId="21" xfId="13" applyNumberFormat="1" applyFont="1" applyFill="1" applyBorder="1" applyAlignment="1">
      <alignment horizontal="center" vertical="center"/>
    </xf>
    <xf numFmtId="187" fontId="39" fillId="4" borderId="34" xfId="13" applyNumberFormat="1" applyFont="1" applyFill="1" applyBorder="1" applyAlignment="1">
      <alignment horizontal="center" vertical="center"/>
    </xf>
    <xf numFmtId="187" fontId="39" fillId="4" borderId="107" xfId="13" applyNumberFormat="1" applyFont="1" applyFill="1" applyBorder="1" applyAlignment="1">
      <alignment horizontal="center" vertical="center"/>
    </xf>
    <xf numFmtId="187" fontId="39" fillId="4" borderId="62" xfId="13" applyNumberFormat="1" applyFont="1" applyFill="1" applyBorder="1" applyAlignment="1">
      <alignment horizontal="center" vertical="center"/>
    </xf>
    <xf numFmtId="187" fontId="39" fillId="4" borderId="108" xfId="13" applyNumberFormat="1" applyFont="1" applyFill="1" applyBorder="1" applyAlignment="1">
      <alignment horizontal="center" vertical="center"/>
    </xf>
    <xf numFmtId="0" fontId="28" fillId="0" borderId="41" xfId="17" applyFont="1" applyBorder="1" applyAlignment="1">
      <alignment horizontal="right" vertical="center"/>
    </xf>
    <xf numFmtId="0" fontId="28" fillId="0" borderId="6" xfId="17" applyFont="1" applyBorder="1" applyAlignment="1">
      <alignment horizontal="center" vertical="center"/>
    </xf>
    <xf numFmtId="0" fontId="28" fillId="0" borderId="43" xfId="17" applyFont="1" applyBorder="1" applyAlignment="1">
      <alignment horizontal="center" vertical="center"/>
    </xf>
    <xf numFmtId="0" fontId="28" fillId="0" borderId="12" xfId="17" applyFont="1" applyBorder="1" applyAlignment="1">
      <alignment horizontal="center" vertical="center"/>
    </xf>
    <xf numFmtId="0" fontId="28" fillId="0" borderId="82" xfId="17" applyFont="1" applyBorder="1" applyAlignment="1">
      <alignment horizontal="left" vertical="center"/>
    </xf>
    <xf numFmtId="0" fontId="28" fillId="0" borderId="21" xfId="17" applyFont="1" applyBorder="1" applyAlignment="1">
      <alignment horizontal="left" vertical="center"/>
    </xf>
    <xf numFmtId="0" fontId="26" fillId="0" borderId="6" xfId="17" applyFont="1" applyBorder="1" applyAlignment="1">
      <alignment horizontal="center" vertical="center" wrapText="1"/>
    </xf>
    <xf numFmtId="0" fontId="26" fillId="0" borderId="12" xfId="17" applyFont="1" applyBorder="1" applyAlignment="1">
      <alignment horizontal="center" vertical="center" wrapText="1"/>
    </xf>
    <xf numFmtId="0" fontId="26" fillId="0" borderId="43" xfId="17" applyFont="1" applyBorder="1" applyAlignment="1">
      <alignment horizontal="center" vertical="center" wrapText="1"/>
    </xf>
    <xf numFmtId="0" fontId="28" fillId="0" borderId="71" xfId="17" applyFont="1" applyBorder="1" applyAlignment="1">
      <alignment horizontal="left" vertical="center"/>
    </xf>
    <xf numFmtId="0" fontId="28" fillId="0" borderId="5" xfId="17" applyFont="1" applyBorder="1" applyAlignment="1">
      <alignment horizontal="left" vertical="center"/>
    </xf>
    <xf numFmtId="0" fontId="28" fillId="0" borderId="87" xfId="17" applyFont="1" applyBorder="1" applyAlignment="1">
      <alignment horizontal="center" vertical="center"/>
    </xf>
    <xf numFmtId="0" fontId="28" fillId="0" borderId="88" xfId="17" applyFont="1" applyBorder="1" applyAlignment="1">
      <alignment horizontal="center" vertical="center"/>
    </xf>
    <xf numFmtId="0" fontId="28" fillId="0" borderId="79" xfId="17" applyFont="1" applyBorder="1" applyAlignment="1">
      <alignment horizontal="center" vertical="center"/>
    </xf>
    <xf numFmtId="0" fontId="28" fillId="0" borderId="74" xfId="17" applyFont="1" applyBorder="1" applyAlignment="1">
      <alignment horizontal="left" vertical="center"/>
    </xf>
    <xf numFmtId="0" fontId="28" fillId="0" borderId="69" xfId="17" applyFont="1" applyBorder="1" applyAlignment="1">
      <alignment horizontal="left" vertical="center"/>
    </xf>
    <xf numFmtId="0" fontId="28" fillId="0" borderId="60" xfId="17" applyFont="1" applyBorder="1" applyAlignment="1">
      <alignment horizontal="left" vertical="center"/>
    </xf>
    <xf numFmtId="0" fontId="32" fillId="0" borderId="87" xfId="17" applyFont="1" applyBorder="1" applyAlignment="1">
      <alignment horizontal="center" vertical="center"/>
    </xf>
    <xf numFmtId="0" fontId="32" fillId="0" borderId="89" xfId="17" applyFont="1" applyBorder="1" applyAlignment="1">
      <alignment horizontal="center" vertical="center"/>
    </xf>
    <xf numFmtId="0" fontId="28" fillId="0" borderId="84" xfId="17" applyFont="1" applyBorder="1" applyAlignment="1">
      <alignment horizontal="left" vertical="center"/>
    </xf>
    <xf numFmtId="0" fontId="31" fillId="0" borderId="90" xfId="17" applyFont="1" applyBorder="1" applyAlignment="1">
      <alignment horizontal="center" vertical="center" wrapText="1"/>
    </xf>
    <xf numFmtId="0" fontId="31" fillId="0" borderId="106" xfId="17" applyFont="1" applyBorder="1" applyAlignment="1">
      <alignment horizontal="center" vertical="center" wrapText="1"/>
    </xf>
    <xf numFmtId="0" fontId="28" fillId="0" borderId="24" xfId="17" applyFont="1" applyBorder="1" applyAlignment="1">
      <alignment horizontal="left" vertical="center"/>
    </xf>
    <xf numFmtId="0" fontId="28" fillId="0" borderId="89" xfId="17" applyFont="1" applyBorder="1" applyAlignment="1">
      <alignment horizontal="center" vertical="center"/>
    </xf>
    <xf numFmtId="0" fontId="28" fillId="0" borderId="61" xfId="17" applyFont="1" applyBorder="1" applyAlignment="1">
      <alignment horizontal="left" vertical="center"/>
    </xf>
    <xf numFmtId="2" fontId="26" fillId="4" borderId="91" xfId="17" applyNumberFormat="1" applyFont="1" applyFill="1" applyBorder="1" applyAlignment="1">
      <alignment horizontal="center" vertical="center"/>
    </xf>
    <xf numFmtId="2" fontId="26" fillId="4" borderId="64" xfId="17" applyNumberFormat="1" applyFont="1" applyFill="1" applyBorder="1" applyAlignment="1">
      <alignment horizontal="center" vertical="center"/>
    </xf>
    <xf numFmtId="2" fontId="26" fillId="4" borderId="59" xfId="17" applyNumberFormat="1" applyFont="1" applyFill="1" applyBorder="1" applyAlignment="1">
      <alignment horizontal="center" vertical="center"/>
    </xf>
    <xf numFmtId="2" fontId="26" fillId="4" borderId="60" xfId="17" applyNumberFormat="1" applyFont="1" applyFill="1" applyBorder="1" applyAlignment="1">
      <alignment horizontal="center" vertical="center"/>
    </xf>
    <xf numFmtId="2" fontId="26" fillId="4" borderId="71" xfId="17" applyNumberFormat="1" applyFont="1" applyFill="1" applyBorder="1" applyAlignment="1">
      <alignment horizontal="center" vertical="center"/>
    </xf>
    <xf numFmtId="0" fontId="28" fillId="0" borderId="66" xfId="17" applyFont="1" applyBorder="1" applyAlignment="1">
      <alignment horizontal="left" vertical="center"/>
    </xf>
    <xf numFmtId="0" fontId="28" fillId="0" borderId="41" xfId="17" applyFont="1" applyBorder="1" applyAlignment="1">
      <alignment horizontal="left" vertical="center"/>
    </xf>
    <xf numFmtId="0" fontId="26" fillId="0" borderId="0" xfId="17" applyFont="1" applyAlignment="1">
      <alignment horizontal="right" vertical="center"/>
    </xf>
    <xf numFmtId="0" fontId="1" fillId="0" borderId="0" xfId="0" applyFont="1" applyAlignment="1">
      <alignment horizontal="right"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177" fontId="2" fillId="0" borderId="41" xfId="0" applyNumberFormat="1" applyFont="1" applyBorder="1" applyAlignment="1">
      <alignment horizontal="right"/>
    </xf>
    <xf numFmtId="0" fontId="2" fillId="0" borderId="41" xfId="0" applyFont="1" applyBorder="1" applyAlignment="1">
      <alignment horizontal="right"/>
    </xf>
    <xf numFmtId="0" fontId="8" fillId="0" borderId="41" xfId="0" applyFont="1" applyBorder="1" applyAlignment="1">
      <alignment horizontal="center" vertical="center" shrinkToFit="1"/>
    </xf>
    <xf numFmtId="177" fontId="17" fillId="6" borderId="17" xfId="0" applyNumberFormat="1" applyFont="1" applyFill="1" applyBorder="1" applyAlignment="1">
      <alignment horizontal="right" vertical="center"/>
    </xf>
    <xf numFmtId="177" fontId="17" fillId="6" borderId="9" xfId="0" applyNumberFormat="1" applyFont="1" applyFill="1" applyBorder="1" applyAlignment="1">
      <alignment horizontal="right" vertical="center"/>
    </xf>
    <xf numFmtId="38" fontId="18" fillId="0" borderId="15" xfId="2" applyFont="1" applyFill="1" applyBorder="1" applyAlignment="1" applyProtection="1">
      <alignment horizontal="right" vertical="center"/>
    </xf>
    <xf numFmtId="38" fontId="18" fillId="0" borderId="5" xfId="2" applyFont="1" applyFill="1" applyBorder="1" applyAlignment="1" applyProtection="1">
      <alignment horizontal="right" vertical="center"/>
    </xf>
    <xf numFmtId="38" fontId="18" fillId="0" borderId="9" xfId="2" applyFont="1" applyFill="1" applyBorder="1" applyAlignment="1" applyProtection="1">
      <alignment horizontal="right" vertical="center"/>
    </xf>
    <xf numFmtId="0" fontId="0" fillId="0" borderId="11"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38" fontId="18" fillId="0" borderId="24" xfId="2" applyFont="1" applyFill="1" applyBorder="1" applyAlignment="1" applyProtection="1">
      <alignment horizontal="right" vertical="center"/>
    </xf>
    <xf numFmtId="38" fontId="18" fillId="0" borderId="33" xfId="2" applyFont="1" applyFill="1" applyBorder="1" applyAlignment="1" applyProtection="1">
      <alignment horizontal="right" vertical="center"/>
    </xf>
    <xf numFmtId="177" fontId="17" fillId="0" borderId="49" xfId="0" applyNumberFormat="1" applyFont="1" applyBorder="1" applyAlignment="1">
      <alignment horizontal="right" vertical="center" shrinkToFit="1"/>
    </xf>
    <xf numFmtId="177" fontId="17" fillId="0" borderId="13" xfId="0" applyNumberFormat="1" applyFont="1" applyBorder="1" applyAlignment="1">
      <alignment horizontal="right" vertical="center" shrinkToFit="1"/>
    </xf>
    <xf numFmtId="38" fontId="18" fillId="0" borderId="17" xfId="2" applyFont="1" applyFill="1" applyBorder="1" applyAlignment="1" applyProtection="1">
      <alignment horizontal="right" vertical="center"/>
    </xf>
    <xf numFmtId="38" fontId="18" fillId="0" borderId="11" xfId="2" applyFont="1" applyFill="1" applyBorder="1" applyAlignment="1" applyProtection="1">
      <alignment horizontal="right" vertical="center"/>
    </xf>
    <xf numFmtId="38" fontId="18" fillId="0" borderId="2" xfId="2" applyFont="1" applyFill="1" applyBorder="1" applyAlignment="1" applyProtection="1">
      <alignment horizontal="right" vertical="center"/>
    </xf>
    <xf numFmtId="0" fontId="0" fillId="0" borderId="53"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38" fontId="18" fillId="0" borderId="49" xfId="2" applyFont="1" applyFill="1" applyBorder="1" applyAlignment="1" applyProtection="1">
      <alignment horizontal="right" vertical="center"/>
    </xf>
    <xf numFmtId="38" fontId="18" fillId="0" borderId="13" xfId="2" applyFont="1" applyFill="1" applyBorder="1" applyAlignment="1" applyProtection="1">
      <alignment horizontal="right" vertical="center"/>
    </xf>
    <xf numFmtId="0" fontId="8" fillId="0" borderId="1" xfId="0" applyFont="1" applyBorder="1" applyAlignment="1">
      <alignment horizontal="center" vertical="center"/>
    </xf>
    <xf numFmtId="0" fontId="8" fillId="0" borderId="37"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shrinkToFit="1"/>
    </xf>
    <xf numFmtId="183" fontId="0" fillId="0" borderId="49" xfId="0" applyNumberFormat="1" applyBorder="1" applyAlignment="1">
      <alignment horizontal="left" vertical="center" shrinkToFit="1"/>
    </xf>
    <xf numFmtId="183" fontId="0" fillId="0" borderId="14" xfId="0" applyNumberFormat="1" applyBorder="1" applyAlignment="1">
      <alignment horizontal="left" vertical="center" shrinkToFit="1"/>
    </xf>
    <xf numFmtId="183" fontId="0" fillId="0" borderId="13" xfId="0" applyNumberFormat="1" applyBorder="1" applyAlignment="1">
      <alignment horizontal="left" vertical="center" shrinkToFit="1"/>
    </xf>
    <xf numFmtId="0" fontId="6" fillId="0" borderId="11" xfId="0" applyFont="1" applyBorder="1" applyAlignment="1">
      <alignment horizontal="center" vertical="top"/>
    </xf>
    <xf numFmtId="0" fontId="6" fillId="0" borderId="0" xfId="0" applyFont="1" applyAlignment="1">
      <alignment horizontal="center" vertical="top"/>
    </xf>
    <xf numFmtId="0" fontId="6" fillId="0" borderId="2" xfId="0" applyFont="1" applyBorder="1" applyAlignment="1">
      <alignment horizontal="center" vertical="top"/>
    </xf>
    <xf numFmtId="0" fontId="8" fillId="0" borderId="4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0" xfId="0" applyFont="1" applyBorder="1" applyAlignment="1">
      <alignment horizontal="center" vertical="center"/>
    </xf>
    <xf numFmtId="0" fontId="8" fillId="0" borderId="41" xfId="0" applyFont="1" applyBorder="1" applyAlignment="1">
      <alignment horizontal="center" vertical="center"/>
    </xf>
    <xf numFmtId="0" fontId="8" fillId="0" borderId="27" xfId="0" applyFont="1" applyBorder="1" applyAlignment="1">
      <alignment horizontal="center" vertical="center"/>
    </xf>
    <xf numFmtId="184" fontId="17" fillId="0" borderId="53" xfId="0" applyNumberFormat="1" applyFont="1" applyBorder="1" applyAlignment="1">
      <alignment horizontal="right" vertical="center"/>
    </xf>
    <xf numFmtId="184" fontId="17" fillId="0" borderId="40" xfId="0" applyNumberFormat="1" applyFont="1" applyBorder="1" applyAlignment="1">
      <alignment horizontal="right" vertical="center"/>
    </xf>
    <xf numFmtId="177" fontId="17" fillId="6" borderId="32" xfId="0" applyNumberFormat="1" applyFont="1" applyFill="1" applyBorder="1" applyAlignment="1">
      <alignment horizontal="right" vertical="center"/>
    </xf>
    <xf numFmtId="177" fontId="17" fillId="6" borderId="33" xfId="0" applyNumberFormat="1" applyFont="1" applyFill="1" applyBorder="1" applyAlignment="1">
      <alignment horizontal="right" vertical="center"/>
    </xf>
    <xf numFmtId="0" fontId="4" fillId="3" borderId="37"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177" fontId="7" fillId="0" borderId="37" xfId="0" applyNumberFormat="1" applyFont="1" applyBorder="1" applyAlignment="1">
      <alignment horizontal="right" vertical="center"/>
    </xf>
    <xf numFmtId="0" fontId="33" fillId="0" borderId="0" xfId="0" applyFont="1" applyAlignment="1">
      <alignment horizontal="right"/>
    </xf>
    <xf numFmtId="0" fontId="33" fillId="0" borderId="41" xfId="0" applyFont="1" applyBorder="1" applyAlignment="1">
      <alignment horizontal="right"/>
    </xf>
    <xf numFmtId="177" fontId="17" fillId="0" borderId="17" xfId="0" applyNumberFormat="1" applyFont="1" applyBorder="1" applyAlignment="1">
      <alignment horizontal="right" vertical="center"/>
    </xf>
    <xf numFmtId="177" fontId="17" fillId="0" borderId="9" xfId="0" applyNumberFormat="1" applyFont="1" applyBorder="1" applyAlignment="1">
      <alignment horizontal="right" vertical="center"/>
    </xf>
    <xf numFmtId="0" fontId="4" fillId="3" borderId="37" xfId="0"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shrinkToFit="1"/>
      <protection locked="0"/>
    </xf>
    <xf numFmtId="177" fontId="17" fillId="0" borderId="49" xfId="0" applyNumberFormat="1" applyFont="1" applyBorder="1" applyAlignment="1">
      <alignment horizontal="right" vertical="center"/>
    </xf>
    <xf numFmtId="177" fontId="17" fillId="0" borderId="13" xfId="0" applyNumberFormat="1" applyFont="1" applyBorder="1" applyAlignment="1">
      <alignment horizontal="right" vertical="center"/>
    </xf>
    <xf numFmtId="0" fontId="19" fillId="0" borderId="0" xfId="0" applyFont="1" applyAlignment="1">
      <alignment horizontal="left" vertical="center"/>
    </xf>
    <xf numFmtId="188" fontId="4" fillId="3" borderId="37" xfId="0" applyNumberFormat="1" applyFont="1" applyFill="1" applyBorder="1" applyAlignment="1" applyProtection="1">
      <alignment horizontal="center" vertical="center" shrinkToFit="1"/>
      <protection locked="0"/>
    </xf>
    <xf numFmtId="188" fontId="4" fillId="3" borderId="3" xfId="0" applyNumberFormat="1" applyFont="1" applyFill="1" applyBorder="1" applyAlignment="1" applyProtection="1">
      <alignment horizontal="center" vertical="center" shrinkToFit="1"/>
      <protection locked="0"/>
    </xf>
    <xf numFmtId="189" fontId="4" fillId="3" borderId="37" xfId="0" applyNumberFormat="1" applyFont="1" applyFill="1" applyBorder="1" applyAlignment="1" applyProtection="1">
      <alignment horizontal="center" vertical="center" shrinkToFit="1"/>
      <protection locked="0"/>
    </xf>
    <xf numFmtId="189" fontId="4" fillId="3" borderId="3" xfId="0" applyNumberFormat="1" applyFont="1" applyFill="1" applyBorder="1" applyAlignment="1" applyProtection="1">
      <alignment horizontal="center" vertical="center" shrinkToFit="1"/>
      <protection locked="0"/>
    </xf>
    <xf numFmtId="179" fontId="8" fillId="0" borderId="49" xfId="2" applyNumberFormat="1" applyFont="1" applyFill="1" applyBorder="1" applyAlignment="1" applyProtection="1">
      <alignment horizontal="center" vertical="center"/>
    </xf>
    <xf numFmtId="179" fontId="8" fillId="0" borderId="14" xfId="2" applyNumberFormat="1" applyFont="1" applyFill="1" applyBorder="1" applyAlignment="1" applyProtection="1">
      <alignment horizontal="center" vertical="center"/>
    </xf>
    <xf numFmtId="179" fontId="8" fillId="0" borderId="13" xfId="2" applyNumberFormat="1" applyFont="1" applyFill="1" applyBorder="1" applyAlignment="1" applyProtection="1">
      <alignment horizontal="center" vertical="center"/>
    </xf>
    <xf numFmtId="0" fontId="19" fillId="0" borderId="0" xfId="0" applyFont="1" applyAlignment="1">
      <alignment vertical="center"/>
    </xf>
    <xf numFmtId="0" fontId="8" fillId="0" borderId="0" xfId="0" applyFont="1" applyAlignment="1">
      <alignment horizontal="center" vertical="center"/>
    </xf>
    <xf numFmtId="177" fontId="17" fillId="6" borderId="51" xfId="0" applyNumberFormat="1" applyFont="1" applyFill="1" applyBorder="1" applyAlignment="1">
      <alignment horizontal="right" vertical="center"/>
    </xf>
    <xf numFmtId="177" fontId="17" fillId="6" borderId="34" xfId="0" applyNumberFormat="1" applyFont="1" applyFill="1" applyBorder="1" applyAlignment="1">
      <alignment horizontal="right" vertical="center"/>
    </xf>
    <xf numFmtId="38" fontId="18" fillId="0" borderId="42" xfId="2" applyFont="1" applyFill="1" applyBorder="1" applyAlignment="1" applyProtection="1">
      <alignment horizontal="right" vertical="center"/>
    </xf>
    <xf numFmtId="38" fontId="18" fillId="0" borderId="8" xfId="2" applyFont="1" applyFill="1" applyBorder="1" applyAlignment="1" applyProtection="1">
      <alignment horizontal="right" vertical="center"/>
    </xf>
    <xf numFmtId="0" fontId="8" fillId="0" borderId="2" xfId="0" applyFont="1" applyBorder="1" applyAlignment="1">
      <alignment horizontal="center"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center" vertical="center"/>
    </xf>
    <xf numFmtId="0" fontId="5" fillId="0" borderId="11" xfId="0" applyFont="1" applyBorder="1" applyAlignment="1">
      <alignment horizontal="left" shrinkToFit="1"/>
    </xf>
    <xf numFmtId="0" fontId="5" fillId="0" borderId="0" xfId="0" applyFont="1" applyAlignment="1">
      <alignment horizontal="left" shrinkToFit="1"/>
    </xf>
    <xf numFmtId="0" fontId="5" fillId="0" borderId="2" xfId="0" applyFont="1" applyBorder="1" applyAlignment="1">
      <alignment horizontal="left" shrinkToFit="1"/>
    </xf>
    <xf numFmtId="0" fontId="0" fillId="0" borderId="4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177" fontId="2" fillId="0" borderId="0" xfId="0" applyNumberFormat="1" applyFont="1" applyAlignment="1">
      <alignment horizontal="righ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184" fontId="17" fillId="0" borderId="48" xfId="0" applyNumberFormat="1" applyFont="1" applyBorder="1" applyAlignment="1">
      <alignment horizontal="right" vertical="center"/>
    </xf>
    <xf numFmtId="184" fontId="17" fillId="0" borderId="50" xfId="0" applyNumberFormat="1" applyFont="1" applyBorder="1" applyAlignment="1">
      <alignment horizontal="right" vertical="center"/>
    </xf>
    <xf numFmtId="0" fontId="0" fillId="0" borderId="49"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0" xfId="0" applyAlignment="1">
      <alignment horizontal="center"/>
    </xf>
    <xf numFmtId="0" fontId="0" fillId="0" borderId="2" xfId="0" applyBorder="1" applyAlignment="1">
      <alignment horizontal="center"/>
    </xf>
    <xf numFmtId="176" fontId="17" fillId="0" borderId="48" xfId="0" applyNumberFormat="1" applyFont="1" applyBorder="1" applyAlignment="1">
      <alignment horizontal="right" vertical="center"/>
    </xf>
    <xf numFmtId="176" fontId="17" fillId="0" borderId="50" xfId="0" applyNumberFormat="1" applyFont="1" applyBorder="1" applyAlignment="1">
      <alignment horizontal="right" vertical="center"/>
    </xf>
    <xf numFmtId="38" fontId="18" fillId="0" borderId="48" xfId="2" applyFont="1" applyFill="1" applyBorder="1" applyAlignment="1" applyProtection="1">
      <alignment horizontal="right" vertical="center"/>
    </xf>
    <xf numFmtId="38" fontId="18" fillId="0" borderId="50" xfId="2" applyFont="1" applyFill="1" applyBorder="1" applyAlignment="1" applyProtection="1">
      <alignment horizontal="right" vertical="center"/>
    </xf>
    <xf numFmtId="0" fontId="0" fillId="0" borderId="39" xfId="0" applyBorder="1" applyAlignment="1">
      <alignment horizontal="center"/>
    </xf>
    <xf numFmtId="0" fontId="0" fillId="0" borderId="40" xfId="0" applyBorder="1" applyAlignment="1">
      <alignment horizontal="center"/>
    </xf>
    <xf numFmtId="176" fontId="17" fillId="6" borderId="42" xfId="0" applyNumberFormat="1" applyFont="1" applyFill="1" applyBorder="1" applyAlignment="1">
      <alignment horizontal="right" vertical="center"/>
    </xf>
    <xf numFmtId="176" fontId="17" fillId="6" borderId="8" xfId="0" applyNumberFormat="1" applyFont="1" applyFill="1" applyBorder="1" applyAlignment="1">
      <alignment horizontal="right" vertical="center"/>
    </xf>
    <xf numFmtId="38" fontId="18" fillId="0" borderId="7" xfId="2" applyFont="1" applyFill="1" applyBorder="1" applyAlignment="1" applyProtection="1">
      <alignment horizontal="right" vertical="center"/>
    </xf>
    <xf numFmtId="176" fontId="17" fillId="6" borderId="17" xfId="0" applyNumberFormat="1" applyFont="1" applyFill="1" applyBorder="1" applyAlignment="1">
      <alignment horizontal="right" vertical="center"/>
    </xf>
    <xf numFmtId="176" fontId="17" fillId="6" borderId="9" xfId="0" applyNumberFormat="1" applyFont="1" applyFill="1" applyBorder="1" applyAlignment="1">
      <alignment horizontal="right" vertical="center"/>
    </xf>
    <xf numFmtId="179" fontId="8" fillId="0" borderId="20" xfId="2" applyNumberFormat="1" applyFont="1" applyFill="1" applyBorder="1" applyAlignment="1" applyProtection="1">
      <alignment horizontal="center" vertical="center"/>
    </xf>
    <xf numFmtId="179" fontId="8" fillId="0" borderId="41" xfId="2" applyNumberFormat="1" applyFont="1" applyFill="1" applyBorder="1" applyAlignment="1" applyProtection="1">
      <alignment horizontal="center" vertical="center"/>
    </xf>
    <xf numFmtId="179" fontId="8" fillId="0" borderId="27" xfId="2" applyNumberFormat="1" applyFont="1" applyFill="1" applyBorder="1" applyAlignment="1" applyProtection="1">
      <alignment horizontal="center" vertical="center"/>
    </xf>
    <xf numFmtId="176" fontId="17" fillId="0" borderId="20" xfId="0" applyNumberFormat="1" applyFont="1" applyBorder="1" applyAlignment="1">
      <alignment horizontal="right" vertical="center"/>
    </xf>
    <xf numFmtId="176" fontId="17" fillId="0" borderId="27" xfId="0" applyNumberFormat="1" applyFont="1" applyBorder="1" applyAlignment="1">
      <alignment horizontal="right" vertical="center"/>
    </xf>
    <xf numFmtId="38" fontId="18" fillId="0" borderId="20" xfId="2" applyFont="1" applyFill="1" applyBorder="1" applyAlignment="1" applyProtection="1">
      <alignment horizontal="right" vertical="center"/>
    </xf>
    <xf numFmtId="38" fontId="18" fillId="0" borderId="27" xfId="2" applyFont="1" applyFill="1" applyBorder="1" applyAlignment="1" applyProtection="1">
      <alignment horizontal="right" vertical="center"/>
    </xf>
    <xf numFmtId="183" fontId="18" fillId="0" borderId="20" xfId="0" applyNumberFormat="1" applyFont="1" applyBorder="1" applyAlignment="1">
      <alignment horizontal="right" vertical="center" shrinkToFit="1"/>
    </xf>
    <xf numFmtId="183" fontId="18" fillId="0" borderId="41" xfId="0" applyNumberFormat="1" applyFont="1" applyBorder="1" applyAlignment="1">
      <alignment horizontal="right" vertical="center" shrinkToFit="1"/>
    </xf>
    <xf numFmtId="183" fontId="18" fillId="0" borderId="27" xfId="0" applyNumberFormat="1" applyFont="1" applyBorder="1" applyAlignment="1">
      <alignment horizontal="right" vertical="center" shrinkToFit="1"/>
    </xf>
    <xf numFmtId="0" fontId="0" fillId="0" borderId="11" xfId="0" applyBorder="1" applyAlignment="1">
      <alignment horizontal="center"/>
    </xf>
    <xf numFmtId="176" fontId="17" fillId="6" borderId="51" xfId="0" applyNumberFormat="1" applyFont="1" applyFill="1" applyBorder="1" applyAlignment="1">
      <alignment horizontal="right" vertical="center"/>
    </xf>
    <xf numFmtId="176" fontId="17" fillId="6" borderId="34" xfId="0" applyNumberFormat="1" applyFont="1" applyFill="1" applyBorder="1" applyAlignment="1">
      <alignment horizontal="right" vertical="center"/>
    </xf>
    <xf numFmtId="38" fontId="18" fillId="0" borderId="51" xfId="2" applyFont="1" applyFill="1" applyBorder="1" applyAlignment="1" applyProtection="1">
      <alignment horizontal="right" vertical="center"/>
    </xf>
    <xf numFmtId="38" fontId="18" fillId="0" borderId="34" xfId="2" applyFont="1" applyFill="1" applyBorder="1" applyAlignment="1" applyProtection="1">
      <alignment horizontal="right" vertical="center"/>
    </xf>
    <xf numFmtId="176" fontId="17" fillId="6" borderId="32" xfId="0" applyNumberFormat="1" applyFont="1" applyFill="1" applyBorder="1" applyAlignment="1">
      <alignment horizontal="right" vertical="center"/>
    </xf>
    <xf numFmtId="176" fontId="17" fillId="6" borderId="33" xfId="0" applyNumberFormat="1" applyFont="1" applyFill="1" applyBorder="1" applyAlignment="1">
      <alignment horizontal="right" vertical="center"/>
    </xf>
    <xf numFmtId="0" fontId="5" fillId="0" borderId="6" xfId="0" applyFont="1" applyBorder="1" applyAlignment="1">
      <alignment horizontal="center" vertical="center"/>
    </xf>
    <xf numFmtId="0" fontId="5" fillId="0" borderId="43" xfId="0" applyFont="1" applyBorder="1" applyAlignment="1">
      <alignment horizontal="center" vertical="center"/>
    </xf>
    <xf numFmtId="38" fontId="18" fillId="0" borderId="21" xfId="2" applyFont="1" applyFill="1" applyBorder="1" applyAlignment="1" applyProtection="1">
      <alignment horizontal="right" vertical="center"/>
    </xf>
    <xf numFmtId="176" fontId="17" fillId="6" borderId="18" xfId="0" applyNumberFormat="1" applyFont="1" applyFill="1" applyBorder="1" applyAlignment="1">
      <alignment horizontal="right" vertical="center"/>
    </xf>
    <xf numFmtId="176" fontId="17" fillId="6" borderId="29" xfId="0" applyNumberFormat="1" applyFont="1" applyFill="1" applyBorder="1" applyAlignment="1">
      <alignment horizontal="right" vertical="center"/>
    </xf>
    <xf numFmtId="38" fontId="18" fillId="0" borderId="18" xfId="2" applyFont="1" applyFill="1" applyBorder="1" applyAlignment="1" applyProtection="1">
      <alignment horizontal="right" vertical="center"/>
    </xf>
    <xf numFmtId="38" fontId="18" fillId="0" borderId="30" xfId="2" applyFont="1" applyFill="1" applyBorder="1" applyAlignment="1" applyProtection="1">
      <alignment horizontal="right" vertical="center"/>
    </xf>
    <xf numFmtId="0" fontId="8"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183" fontId="18" fillId="0" borderId="49" xfId="0" applyNumberFormat="1" applyFont="1" applyBorder="1" applyAlignment="1">
      <alignment horizontal="right" vertical="center" shrinkToFit="1"/>
    </xf>
    <xf numFmtId="183" fontId="18" fillId="0" borderId="14" xfId="0" applyNumberFormat="1" applyFont="1" applyBorder="1" applyAlignment="1">
      <alignment horizontal="right" vertical="center" shrinkToFit="1"/>
    </xf>
    <xf numFmtId="183" fontId="18" fillId="0" borderId="13" xfId="0" applyNumberFormat="1" applyFont="1" applyBorder="1" applyAlignment="1">
      <alignment horizontal="right" vertical="center" shrinkToFit="1"/>
    </xf>
    <xf numFmtId="0" fontId="0" fillId="0" borderId="0" xfId="0" applyAlignment="1">
      <alignment horizontal="center" vertical="center"/>
    </xf>
    <xf numFmtId="0" fontId="0" fillId="0" borderId="2" xfId="0" applyBorder="1" applyAlignment="1">
      <alignment horizontal="center" vertical="center"/>
    </xf>
    <xf numFmtId="0" fontId="19" fillId="0" borderId="0" xfId="0" applyFont="1" applyAlignment="1">
      <alignment horizontal="left" vertical="top"/>
    </xf>
    <xf numFmtId="0" fontId="0" fillId="0" borderId="11" xfId="0" applyBorder="1" applyAlignment="1">
      <alignment horizontal="left" vertical="top" shrinkToFit="1"/>
    </xf>
    <xf numFmtId="0" fontId="1" fillId="0" borderId="0" xfId="0" applyFont="1" applyAlignment="1">
      <alignment horizontal="left" vertical="top" shrinkToFit="1"/>
    </xf>
    <xf numFmtId="0" fontId="1" fillId="0" borderId="2" xfId="0" applyFont="1" applyBorder="1" applyAlignment="1">
      <alignment horizontal="left" vertical="top" shrinkToFit="1"/>
    </xf>
    <xf numFmtId="0" fontId="1" fillId="0" borderId="0" xfId="0" applyFont="1" applyAlignment="1">
      <alignment horizontal="left" vertical="center"/>
    </xf>
    <xf numFmtId="0" fontId="1" fillId="0" borderId="2" xfId="0" applyFont="1" applyBorder="1" applyAlignment="1">
      <alignment horizontal="left" vertical="center"/>
    </xf>
    <xf numFmtId="177" fontId="2" fillId="0" borderId="41" xfId="0" applyNumberFormat="1" applyFont="1" applyBorder="1" applyAlignment="1">
      <alignment horizontal="right" vertical="center"/>
    </xf>
    <xf numFmtId="184" fontId="17" fillId="6" borderId="48" xfId="0" applyNumberFormat="1" applyFont="1" applyFill="1" applyBorder="1" applyAlignment="1">
      <alignment horizontal="right" vertical="center"/>
    </xf>
    <xf numFmtId="184" fontId="17" fillId="6" borderId="50" xfId="0" applyNumberFormat="1" applyFont="1" applyFill="1" applyBorder="1" applyAlignment="1">
      <alignment horizontal="right" vertical="center"/>
    </xf>
    <xf numFmtId="0" fontId="1" fillId="0" borderId="53" xfId="0" applyFont="1" applyBorder="1" applyAlignment="1">
      <alignment horizontal="right" vertical="top" wrapText="1"/>
    </xf>
    <xf numFmtId="0" fontId="1" fillId="0" borderId="39" xfId="0" applyFont="1" applyBorder="1" applyAlignment="1">
      <alignment horizontal="right" vertical="top"/>
    </xf>
    <xf numFmtId="0" fontId="1" fillId="0" borderId="40" xfId="0" applyFont="1" applyBorder="1" applyAlignment="1">
      <alignment horizontal="right" vertical="top"/>
    </xf>
    <xf numFmtId="0" fontId="1" fillId="0" borderId="11" xfId="0" applyFont="1" applyBorder="1" applyAlignment="1">
      <alignment horizontal="center"/>
    </xf>
    <xf numFmtId="0" fontId="1" fillId="0" borderId="0" xfId="0" applyFont="1" applyAlignment="1">
      <alignment horizontal="center"/>
    </xf>
    <xf numFmtId="0" fontId="1" fillId="0" borderId="2" xfId="0" applyFont="1" applyBorder="1" applyAlignment="1">
      <alignment horizontal="center"/>
    </xf>
    <xf numFmtId="182" fontId="4" fillId="0" borderId="11" xfId="0" applyNumberFormat="1" applyFont="1" applyBorder="1" applyAlignment="1">
      <alignment horizontal="right" vertical="center"/>
    </xf>
    <xf numFmtId="182" fontId="4" fillId="0" borderId="0" xfId="0" applyNumberFormat="1" applyFont="1" applyAlignment="1">
      <alignment horizontal="right" vertical="center"/>
    </xf>
    <xf numFmtId="182" fontId="4" fillId="0" borderId="2" xfId="0" applyNumberFormat="1" applyFont="1" applyBorder="1" applyAlignment="1">
      <alignment horizontal="right" vertical="center"/>
    </xf>
    <xf numFmtId="0" fontId="0" fillId="0" borderId="11" xfId="0"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0" fillId="0" borderId="11" xfId="0" applyBorder="1" applyAlignment="1">
      <alignment horizontal="center" vertical="top"/>
    </xf>
    <xf numFmtId="0" fontId="1" fillId="0" borderId="0" xfId="0" applyFont="1" applyAlignment="1">
      <alignment horizontal="center" vertical="top"/>
    </xf>
    <xf numFmtId="0" fontId="1" fillId="0" borderId="2" xfId="0" applyFont="1" applyBorder="1" applyAlignment="1">
      <alignment horizontal="center" vertical="top"/>
    </xf>
    <xf numFmtId="179" fontId="0" fillId="0" borderId="11" xfId="2" applyNumberFormat="1" applyFont="1" applyFill="1" applyBorder="1" applyAlignment="1" applyProtection="1">
      <alignment vertical="top" wrapText="1"/>
    </xf>
    <xf numFmtId="179" fontId="1" fillId="0" borderId="0" xfId="2" applyNumberFormat="1" applyFont="1" applyFill="1" applyBorder="1" applyAlignment="1" applyProtection="1">
      <alignment vertical="top" wrapText="1"/>
    </xf>
    <xf numFmtId="179" fontId="1" fillId="0" borderId="2" xfId="2" applyNumberFormat="1" applyFont="1" applyFill="1" applyBorder="1" applyAlignment="1" applyProtection="1">
      <alignment vertical="top" wrapText="1"/>
    </xf>
    <xf numFmtId="179" fontId="1" fillId="0" borderId="11" xfId="2" applyNumberFormat="1" applyFont="1" applyFill="1" applyBorder="1" applyAlignment="1" applyProtection="1">
      <alignment vertical="top" wrapText="1"/>
    </xf>
    <xf numFmtId="0" fontId="8" fillId="0" borderId="6" xfId="0" applyFont="1" applyBorder="1" applyAlignment="1">
      <alignment horizontal="center" vertical="center"/>
    </xf>
    <xf numFmtId="0" fontId="8" fillId="0" borderId="43" xfId="0" applyFont="1" applyBorder="1" applyAlignment="1">
      <alignment horizontal="center" vertical="center"/>
    </xf>
    <xf numFmtId="0" fontId="4" fillId="0" borderId="0" xfId="0" applyFont="1" applyAlignment="1">
      <alignment horizontal="center" vertical="center"/>
    </xf>
    <xf numFmtId="177" fontId="7" fillId="0" borderId="0" xfId="0" applyNumberFormat="1" applyFont="1" applyAlignment="1">
      <alignment horizontal="right" vertical="center"/>
    </xf>
    <xf numFmtId="0" fontId="7" fillId="0" borderId="0" xfId="0" applyFont="1" applyAlignment="1">
      <alignment horizontal="right" vertical="center"/>
    </xf>
    <xf numFmtId="0" fontId="4" fillId="0" borderId="0" xfId="0" applyFont="1" applyAlignment="1">
      <alignment horizontal="left" vertical="center"/>
    </xf>
    <xf numFmtId="0" fontId="0" fillId="0" borderId="11" xfId="0" applyBorder="1" applyAlignment="1">
      <alignment horizontal="left" shrinkToFit="1"/>
    </xf>
    <xf numFmtId="0" fontId="0" fillId="0" borderId="0" xfId="0" applyAlignment="1">
      <alignment horizontal="left" shrinkToFit="1"/>
    </xf>
    <xf numFmtId="0" fontId="0" fillId="0" borderId="2" xfId="0" applyBorder="1" applyAlignment="1">
      <alignment horizontal="left" shrinkToFit="1"/>
    </xf>
    <xf numFmtId="176" fontId="17" fillId="0" borderId="17" xfId="0" applyNumberFormat="1" applyFont="1" applyBorder="1" applyAlignment="1">
      <alignment horizontal="right" vertical="center" shrinkToFit="1"/>
    </xf>
    <xf numFmtId="176" fontId="17" fillId="0" borderId="9" xfId="0" applyNumberFormat="1" applyFont="1" applyBorder="1" applyAlignment="1">
      <alignment horizontal="right" vertical="center" shrinkToFit="1"/>
    </xf>
    <xf numFmtId="0" fontId="2" fillId="0" borderId="0" xfId="0" applyFont="1" applyAlignment="1">
      <alignment horizontal="right" vertical="center"/>
    </xf>
    <xf numFmtId="180" fontId="16" fillId="0" borderId="0" xfId="0" applyNumberFormat="1" applyFont="1" applyAlignment="1">
      <alignment horizontal="left" vertical="center"/>
    </xf>
    <xf numFmtId="0" fontId="0" fillId="0" borderId="4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79" fontId="0" fillId="6" borderId="11" xfId="2" applyNumberFormat="1" applyFont="1" applyFill="1" applyBorder="1" applyAlignment="1" applyProtection="1">
      <alignment horizontal="left" vertical="top" wrapText="1"/>
    </xf>
    <xf numFmtId="179" fontId="1" fillId="6" borderId="0" xfId="2" applyNumberFormat="1" applyFont="1" applyFill="1" applyBorder="1" applyAlignment="1" applyProtection="1">
      <alignment horizontal="left" vertical="top" wrapText="1"/>
    </xf>
    <xf numFmtId="179" fontId="1" fillId="6" borderId="2" xfId="2" applyNumberFormat="1" applyFont="1" applyFill="1" applyBorder="1" applyAlignment="1" applyProtection="1">
      <alignment horizontal="left" vertical="top" wrapText="1"/>
    </xf>
    <xf numFmtId="179" fontId="1" fillId="6" borderId="11" xfId="2" applyNumberFormat="1" applyFont="1" applyFill="1" applyBorder="1" applyAlignment="1" applyProtection="1">
      <alignment horizontal="left" vertical="top" wrapText="1"/>
    </xf>
    <xf numFmtId="0" fontId="0" fillId="6" borderId="11" xfId="0" applyFill="1" applyBorder="1" applyAlignment="1">
      <alignment horizontal="left" vertical="center" shrinkToFit="1"/>
    </xf>
    <xf numFmtId="0" fontId="0" fillId="6" borderId="0" xfId="0" applyFill="1" applyAlignment="1">
      <alignment horizontal="left" vertical="center" shrinkToFit="1"/>
    </xf>
    <xf numFmtId="0" fontId="0" fillId="6" borderId="2" xfId="0" applyFill="1" applyBorder="1" applyAlignment="1">
      <alignment horizontal="left" vertical="center" shrinkToFit="1"/>
    </xf>
    <xf numFmtId="0" fontId="0" fillId="0" borderId="11" xfId="0" applyBorder="1" applyAlignment="1">
      <alignment horizontal="left" vertical="center" shrinkToFit="1"/>
    </xf>
    <xf numFmtId="0" fontId="0" fillId="0" borderId="0" xfId="0" applyAlignment="1">
      <alignment horizontal="left" vertical="center" shrinkToFit="1"/>
    </xf>
    <xf numFmtId="0" fontId="0" fillId="0" borderId="2" xfId="0" applyBorder="1" applyAlignment="1">
      <alignment horizontal="left" vertical="center" shrinkToFit="1"/>
    </xf>
    <xf numFmtId="184" fontId="17" fillId="0" borderId="17" xfId="0" applyNumberFormat="1" applyFont="1" applyBorder="1" applyAlignment="1">
      <alignment horizontal="right" vertical="center"/>
    </xf>
    <xf numFmtId="184" fontId="17" fillId="0" borderId="9" xfId="0" applyNumberFormat="1" applyFont="1" applyBorder="1" applyAlignment="1">
      <alignment horizontal="right" vertical="center"/>
    </xf>
    <xf numFmtId="176" fontId="17" fillId="0" borderId="17" xfId="0" applyNumberFormat="1" applyFont="1" applyBorder="1" applyAlignment="1">
      <alignment horizontal="right" vertical="center"/>
    </xf>
    <xf numFmtId="176" fontId="17" fillId="0" borderId="9" xfId="0" applyNumberFormat="1" applyFont="1" applyBorder="1" applyAlignment="1">
      <alignment horizontal="right" vertical="center"/>
    </xf>
    <xf numFmtId="0" fontId="0" fillId="0" borderId="53" xfId="0" applyBorder="1" applyAlignment="1">
      <alignment horizontal="center"/>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6" borderId="11" xfId="0" applyFont="1" applyFill="1" applyBorder="1" applyAlignment="1">
      <alignment horizontal="left" vertical="center"/>
    </xf>
    <xf numFmtId="0" fontId="5" fillId="6" borderId="0" xfId="0" applyFont="1" applyFill="1" applyAlignment="1">
      <alignment horizontal="left" vertical="center"/>
    </xf>
    <xf numFmtId="0" fontId="5" fillId="6" borderId="2" xfId="0" applyFont="1" applyFill="1" applyBorder="1" applyAlignment="1">
      <alignment horizontal="left" vertical="center"/>
    </xf>
    <xf numFmtId="38" fontId="18" fillId="0" borderId="14" xfId="2" applyFont="1" applyFill="1" applyBorder="1" applyAlignment="1" applyProtection="1">
      <alignment horizontal="right" vertical="center"/>
    </xf>
    <xf numFmtId="0" fontId="0" fillId="6" borderId="53" xfId="0" applyFill="1" applyBorder="1" applyAlignment="1">
      <alignment horizontal="left" vertical="top" shrinkToFit="1"/>
    </xf>
    <xf numFmtId="0" fontId="0" fillId="6" borderId="39" xfId="0" applyFill="1" applyBorder="1" applyAlignment="1">
      <alignment horizontal="left" vertical="top" shrinkToFit="1"/>
    </xf>
    <xf numFmtId="0" fontId="0" fillId="6" borderId="40" xfId="0" applyFill="1" applyBorder="1" applyAlignment="1">
      <alignment horizontal="left" vertical="top" shrinkToFit="1"/>
    </xf>
    <xf numFmtId="0" fontId="0" fillId="0" borderId="42" xfId="0"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1" fillId="0" borderId="11" xfId="0" applyFont="1" applyBorder="1" applyAlignment="1">
      <alignment horizontal="left" vertical="center" shrinkToFit="1"/>
    </xf>
    <xf numFmtId="0" fontId="1" fillId="0" borderId="0" xfId="0" applyFont="1" applyAlignment="1">
      <alignment horizontal="left" vertical="center" shrinkToFit="1"/>
    </xf>
    <xf numFmtId="0" fontId="1" fillId="0" borderId="2" xfId="0" applyFont="1" applyBorder="1" applyAlignment="1">
      <alignment horizontal="left" vertical="center" shrinkToFit="1"/>
    </xf>
    <xf numFmtId="38" fontId="18" fillId="0" borderId="0" xfId="2" applyFont="1" applyFill="1" applyBorder="1" applyAlignment="1" applyProtection="1">
      <alignment horizontal="right" vertical="center"/>
    </xf>
    <xf numFmtId="179" fontId="1" fillId="0" borderId="11" xfId="2" applyNumberFormat="1" applyFont="1" applyFill="1" applyBorder="1" applyAlignment="1" applyProtection="1">
      <alignment horizontal="left" vertical="center" shrinkToFit="1"/>
    </xf>
    <xf numFmtId="179" fontId="1" fillId="0" borderId="0" xfId="2" applyNumberFormat="1" applyFont="1" applyFill="1" applyAlignment="1" applyProtection="1">
      <alignment horizontal="left" vertical="center" shrinkToFit="1"/>
    </xf>
    <xf numFmtId="179" fontId="1" fillId="0" borderId="2" xfId="2" applyNumberFormat="1" applyFont="1" applyFill="1" applyBorder="1" applyAlignment="1" applyProtection="1">
      <alignment horizontal="left" vertical="center" shrinkToFit="1"/>
    </xf>
    <xf numFmtId="179" fontId="1" fillId="0" borderId="11" xfId="2" applyNumberFormat="1" applyFont="1" applyFill="1" applyBorder="1" applyAlignment="1" applyProtection="1">
      <alignment horizontal="left" vertical="center" wrapText="1" shrinkToFit="1"/>
    </xf>
    <xf numFmtId="179" fontId="5" fillId="0" borderId="11" xfId="2" applyNumberFormat="1" applyFont="1" applyFill="1" applyBorder="1" applyAlignment="1" applyProtection="1">
      <alignment horizontal="left" vertical="center" shrinkToFit="1"/>
    </xf>
    <xf numFmtId="179" fontId="5" fillId="0" borderId="0" xfId="2" applyNumberFormat="1" applyFont="1" applyFill="1" applyAlignment="1" applyProtection="1">
      <alignment horizontal="left" vertical="center" shrinkToFit="1"/>
    </xf>
    <xf numFmtId="179" fontId="5" fillId="0" borderId="2" xfId="2" applyNumberFormat="1" applyFont="1" applyFill="1" applyBorder="1" applyAlignment="1" applyProtection="1">
      <alignment horizontal="left" vertical="center" shrinkToFit="1"/>
    </xf>
    <xf numFmtId="0" fontId="0" fillId="0" borderId="11" xfId="0" applyBorder="1" applyAlignment="1">
      <alignment horizontal="left" vertical="top" wrapText="1" shrinkToFit="1"/>
    </xf>
    <xf numFmtId="0" fontId="0" fillId="0" borderId="0" xfId="0" applyAlignment="1">
      <alignment horizontal="left" vertical="top" wrapText="1" shrinkToFit="1"/>
    </xf>
    <xf numFmtId="0" fontId="0" fillId="0" borderId="2" xfId="0" applyBorder="1" applyAlignment="1">
      <alignment horizontal="left" vertical="top" wrapText="1" shrinkToFit="1"/>
    </xf>
    <xf numFmtId="0" fontId="5" fillId="0" borderId="11" xfId="0" applyFont="1" applyBorder="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17" fillId="6" borderId="17" xfId="0" applyNumberFormat="1" applyFont="1" applyFill="1" applyBorder="1" applyAlignment="1">
      <alignment horizontal="right" vertical="center" shrinkToFit="1"/>
    </xf>
    <xf numFmtId="176" fontId="17" fillId="6" borderId="9" xfId="0" applyNumberFormat="1" applyFont="1" applyFill="1" applyBorder="1" applyAlignment="1">
      <alignment horizontal="right" vertical="center" shrinkToFit="1"/>
    </xf>
    <xf numFmtId="0" fontId="0" fillId="6" borderId="11" xfId="0" applyFill="1" applyBorder="1" applyAlignment="1">
      <alignment horizontal="left"/>
    </xf>
    <xf numFmtId="0" fontId="0" fillId="6" borderId="0" xfId="0" applyFill="1" applyAlignment="1">
      <alignment horizontal="left"/>
    </xf>
    <xf numFmtId="0" fontId="0" fillId="6" borderId="2" xfId="0" applyFill="1" applyBorder="1" applyAlignment="1">
      <alignment horizontal="left"/>
    </xf>
    <xf numFmtId="0" fontId="5" fillId="0" borderId="11" xfId="0" applyFont="1" applyBorder="1" applyAlignment="1">
      <alignment horizontal="center" vertical="top" wrapText="1" shrinkToFit="1"/>
    </xf>
    <xf numFmtId="0" fontId="5" fillId="0" borderId="0" xfId="0" applyFont="1" applyAlignment="1">
      <alignment horizontal="center" vertical="top" wrapText="1" shrinkToFit="1"/>
    </xf>
    <xf numFmtId="0" fontId="5" fillId="0" borderId="2" xfId="0" applyFont="1" applyBorder="1" applyAlignment="1">
      <alignment horizontal="center" vertical="top" wrapText="1" shrinkToFit="1"/>
    </xf>
    <xf numFmtId="184" fontId="17" fillId="0" borderId="32" xfId="0" applyNumberFormat="1" applyFont="1" applyBorder="1" applyAlignment="1">
      <alignment horizontal="right" vertical="center"/>
    </xf>
    <xf numFmtId="184" fontId="17" fillId="0" borderId="33" xfId="0" applyNumberFormat="1" applyFont="1" applyBorder="1" applyAlignment="1">
      <alignment horizontal="right" vertical="center"/>
    </xf>
    <xf numFmtId="0" fontId="0" fillId="0" borderId="11"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53"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176" fontId="17" fillId="0" borderId="52" xfId="0" applyNumberFormat="1" applyFont="1" applyBorder="1" applyAlignment="1">
      <alignment horizontal="right" vertical="center"/>
    </xf>
    <xf numFmtId="176" fontId="17" fillId="0" borderId="36" xfId="0" applyNumberFormat="1" applyFont="1" applyBorder="1" applyAlignment="1">
      <alignment horizontal="right" vertical="center"/>
    </xf>
    <xf numFmtId="38" fontId="18" fillId="0" borderId="32" xfId="2" applyFont="1" applyFill="1" applyBorder="1" applyAlignment="1" applyProtection="1">
      <alignment horizontal="right" vertical="center"/>
    </xf>
    <xf numFmtId="176" fontId="17" fillId="0" borderId="32" xfId="0" applyNumberFormat="1" applyFont="1" applyBorder="1" applyAlignment="1">
      <alignment horizontal="center" vertical="center"/>
    </xf>
    <xf numFmtId="176" fontId="17" fillId="0" borderId="33" xfId="0" applyNumberFormat="1" applyFont="1" applyBorder="1" applyAlignment="1">
      <alignment horizontal="center" vertical="center"/>
    </xf>
    <xf numFmtId="176" fontId="17" fillId="6" borderId="5" xfId="0" applyNumberFormat="1" applyFont="1" applyFill="1" applyBorder="1" applyAlignment="1">
      <alignment horizontal="right" vertical="center"/>
    </xf>
    <xf numFmtId="0" fontId="0" fillId="0" borderId="11" xfId="0" applyBorder="1" applyAlignment="1">
      <alignment horizontal="left"/>
    </xf>
    <xf numFmtId="0" fontId="0" fillId="0" borderId="0" xfId="0" applyAlignment="1">
      <alignment horizontal="left"/>
    </xf>
    <xf numFmtId="0" fontId="0" fillId="0" borderId="2" xfId="0" applyBorder="1" applyAlignment="1">
      <alignment horizontal="left"/>
    </xf>
    <xf numFmtId="179" fontId="13" fillId="0" borderId="42" xfId="2" applyNumberFormat="1" applyFont="1" applyFill="1" applyBorder="1" applyAlignment="1" applyProtection="1">
      <alignment horizontal="center" vertical="top" wrapText="1"/>
    </xf>
    <xf numFmtId="179" fontId="13" fillId="0" borderId="7" xfId="2" applyNumberFormat="1" applyFont="1" applyFill="1" applyBorder="1" applyAlignment="1" applyProtection="1">
      <alignment horizontal="center" vertical="top" wrapText="1"/>
    </xf>
    <xf numFmtId="179" fontId="13" fillId="0" borderId="8" xfId="2" applyNumberFormat="1" applyFont="1" applyFill="1" applyBorder="1" applyAlignment="1" applyProtection="1">
      <alignment horizontal="center" vertical="top" wrapText="1"/>
    </xf>
    <xf numFmtId="0" fontId="0" fillId="6" borderId="1" xfId="0" applyFill="1" applyBorder="1" applyAlignment="1">
      <alignment horizontal="center" vertical="center"/>
    </xf>
    <xf numFmtId="0" fontId="0" fillId="6" borderId="3" xfId="0" applyFill="1" applyBorder="1" applyAlignment="1">
      <alignment horizontal="center" vertical="center"/>
    </xf>
    <xf numFmtId="0" fontId="0" fillId="0" borderId="0" xfId="0" applyAlignment="1">
      <alignment horizontal="center" vertical="top"/>
    </xf>
    <xf numFmtId="0" fontId="0" fillId="0" borderId="2" xfId="0" applyBorder="1" applyAlignment="1">
      <alignment horizontal="center" vertical="top"/>
    </xf>
    <xf numFmtId="0" fontId="0" fillId="0" borderId="11" xfId="0" applyBorder="1" applyAlignment="1">
      <alignment horizontal="left" wrapText="1"/>
    </xf>
    <xf numFmtId="0" fontId="0" fillId="0" borderId="0" xfId="0" applyAlignment="1">
      <alignment horizontal="left" wrapText="1"/>
    </xf>
    <xf numFmtId="0" fontId="0" fillId="0" borderId="2" xfId="0" applyBorder="1" applyAlignment="1">
      <alignment horizontal="left" wrapText="1"/>
    </xf>
    <xf numFmtId="176" fontId="17" fillId="0" borderId="49" xfId="0" applyNumberFormat="1" applyFont="1" applyBorder="1" applyAlignment="1">
      <alignment horizontal="right" vertical="center"/>
    </xf>
    <xf numFmtId="176" fontId="17" fillId="0" borderId="13" xfId="0" applyNumberFormat="1" applyFont="1" applyBorder="1" applyAlignment="1">
      <alignment horizontal="right" vertical="center"/>
    </xf>
    <xf numFmtId="0" fontId="5" fillId="0" borderId="25" xfId="0" applyFont="1" applyBorder="1" applyAlignment="1">
      <alignment horizontal="center" vertical="center"/>
    </xf>
    <xf numFmtId="0" fontId="5" fillId="0" borderId="11" xfId="0" applyFont="1" applyBorder="1" applyAlignment="1">
      <alignment horizontal="right" vertical="top"/>
    </xf>
    <xf numFmtId="0" fontId="5" fillId="0" borderId="0" xfId="0" applyFont="1" applyAlignment="1">
      <alignment horizontal="right" vertical="top"/>
    </xf>
    <xf numFmtId="0" fontId="5" fillId="0" borderId="2" xfId="0" applyFont="1" applyBorder="1" applyAlignment="1">
      <alignment horizontal="right" vertical="top"/>
    </xf>
    <xf numFmtId="0" fontId="0" fillId="0" borderId="42" xfId="0" applyBorder="1" applyAlignment="1">
      <alignment horizontal="left" shrinkToFit="1"/>
    </xf>
    <xf numFmtId="0" fontId="0" fillId="0" borderId="7" xfId="0" applyBorder="1" applyAlignment="1">
      <alignment horizontal="left" shrinkToFit="1"/>
    </xf>
    <xf numFmtId="0" fontId="0" fillId="0" borderId="8" xfId="0" applyBorder="1" applyAlignment="1">
      <alignment horizontal="left" shrinkToFit="1"/>
    </xf>
    <xf numFmtId="38" fontId="18" fillId="0" borderId="52" xfId="2" applyFont="1" applyFill="1" applyBorder="1" applyAlignment="1" applyProtection="1">
      <alignment horizontal="right" vertical="center"/>
    </xf>
    <xf numFmtId="38" fontId="18" fillId="0" borderId="36" xfId="2" applyFont="1" applyFill="1" applyBorder="1" applyAlignment="1" applyProtection="1">
      <alignment horizontal="right" vertical="center"/>
    </xf>
    <xf numFmtId="0" fontId="0" fillId="0" borderId="11" xfId="0" applyBorder="1" applyAlignment="1">
      <alignment horizontal="right" vertical="top" wrapText="1"/>
    </xf>
    <xf numFmtId="0" fontId="0" fillId="0" borderId="0" xfId="0" applyAlignment="1">
      <alignment horizontal="right" vertical="top" wrapText="1"/>
    </xf>
    <xf numFmtId="0" fontId="0" fillId="0" borderId="2" xfId="0" applyBorder="1" applyAlignment="1">
      <alignment horizontal="right" vertical="top" wrapText="1"/>
    </xf>
    <xf numFmtId="177" fontId="4" fillId="0" borderId="7" xfId="0" applyNumberFormat="1" applyFont="1" applyBorder="1" applyAlignment="1">
      <alignment horizontal="right" vertical="center"/>
    </xf>
    <xf numFmtId="49" fontId="2" fillId="0" borderId="0" xfId="0" applyNumberFormat="1" applyFont="1" applyAlignment="1">
      <alignment horizontal="right" vertical="center"/>
    </xf>
    <xf numFmtId="38" fontId="18" fillId="3" borderId="19" xfId="2" applyFont="1" applyFill="1" applyBorder="1" applyAlignment="1" applyProtection="1">
      <alignment horizontal="right" vertical="center"/>
      <protection locked="0"/>
    </xf>
    <xf numFmtId="38" fontId="18" fillId="3" borderId="25" xfId="2" applyFont="1" applyFill="1" applyBorder="1" applyAlignment="1" applyProtection="1">
      <alignment horizontal="right" vertical="center"/>
      <protection locked="0"/>
    </xf>
    <xf numFmtId="177" fontId="17" fillId="6" borderId="19" xfId="0" applyNumberFormat="1" applyFont="1" applyFill="1" applyBorder="1" applyAlignment="1">
      <alignment horizontal="right" vertical="center"/>
    </xf>
    <xf numFmtId="177" fontId="17" fillId="6" borderId="25" xfId="0" applyNumberFormat="1" applyFont="1" applyFill="1" applyBorder="1" applyAlignment="1">
      <alignment horizontal="right" vertical="center"/>
    </xf>
    <xf numFmtId="177" fontId="17" fillId="6" borderId="56" xfId="0" applyNumberFormat="1" applyFont="1" applyFill="1" applyBorder="1" applyAlignment="1">
      <alignment horizontal="center" vertical="center"/>
    </xf>
    <xf numFmtId="177" fontId="17" fillId="6" borderId="92" xfId="0" applyNumberFormat="1" applyFont="1" applyFill="1" applyBorder="1" applyAlignment="1">
      <alignment horizontal="center" vertical="center"/>
    </xf>
    <xf numFmtId="38" fontId="18" fillId="0" borderId="29" xfId="2" applyFont="1" applyFill="1" applyBorder="1" applyAlignment="1" applyProtection="1">
      <alignment horizontal="right" vertical="center"/>
    </xf>
    <xf numFmtId="176" fontId="2" fillId="0" borderId="0" xfId="0" applyNumberFormat="1" applyFont="1" applyAlignment="1">
      <alignment horizontal="right" vertical="center"/>
    </xf>
    <xf numFmtId="0" fontId="0" fillId="0" borderId="42" xfId="0" applyBorder="1" applyAlignment="1">
      <alignment horizontal="center" vertical="center"/>
    </xf>
    <xf numFmtId="0" fontId="0" fillId="0" borderId="20" xfId="0" applyBorder="1" applyAlignment="1">
      <alignment horizontal="center" vertical="center"/>
    </xf>
    <xf numFmtId="176" fontId="2" fillId="0" borderId="41" xfId="0" applyNumberFormat="1" applyFont="1" applyBorder="1" applyAlignment="1">
      <alignment horizontal="right" vertical="center"/>
    </xf>
    <xf numFmtId="0" fontId="8" fillId="0" borderId="30" xfId="0" applyFont="1" applyBorder="1" applyAlignment="1">
      <alignment horizontal="distributed" vertical="center"/>
    </xf>
    <xf numFmtId="0" fontId="8" fillId="0" borderId="24" xfId="0" applyFont="1" applyBorder="1" applyAlignment="1">
      <alignment horizontal="distributed" vertical="center"/>
    </xf>
    <xf numFmtId="0" fontId="5" fillId="0" borderId="19" xfId="0" applyFont="1" applyBorder="1" applyAlignment="1">
      <alignment horizontal="center"/>
    </xf>
    <xf numFmtId="0" fontId="5" fillId="0" borderId="25" xfId="0" applyFont="1" applyBorder="1" applyAlignment="1">
      <alignment horizontal="center"/>
    </xf>
    <xf numFmtId="0" fontId="14" fillId="6" borderId="18" xfId="0" applyFont="1" applyFill="1" applyBorder="1" applyAlignment="1">
      <alignment horizontal="left" vertical="center"/>
    </xf>
    <xf numFmtId="0" fontId="14" fillId="6" borderId="32" xfId="0" applyFont="1" applyFill="1" applyBorder="1" applyAlignment="1">
      <alignment horizontal="left" vertical="center"/>
    </xf>
    <xf numFmtId="0" fontId="6" fillId="0" borderId="29"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21" fillId="6" borderId="18" xfId="0" applyFont="1" applyFill="1" applyBorder="1" applyAlignment="1">
      <alignment horizontal="center" vertical="center"/>
    </xf>
    <xf numFmtId="0" fontId="21" fillId="6" borderId="32" xfId="0" applyFont="1" applyFill="1" applyBorder="1" applyAlignment="1">
      <alignment horizontal="center" vertical="center"/>
    </xf>
    <xf numFmtId="177" fontId="17" fillId="6" borderId="29" xfId="0" applyNumberFormat="1" applyFont="1" applyFill="1" applyBorder="1" applyAlignment="1">
      <alignment horizontal="right" vertical="center"/>
    </xf>
    <xf numFmtId="177" fontId="9" fillId="0" borderId="0" xfId="0" applyNumberFormat="1" applyFont="1" applyAlignment="1">
      <alignment horizontal="center" vertical="center"/>
    </xf>
    <xf numFmtId="38" fontId="18" fillId="3" borderId="18" xfId="2" applyFont="1" applyFill="1" applyBorder="1" applyAlignment="1" applyProtection="1">
      <alignment horizontal="right" vertical="center"/>
      <protection locked="0"/>
    </xf>
    <xf numFmtId="38" fontId="18" fillId="3" borderId="32" xfId="2" applyFont="1" applyFill="1" applyBorder="1" applyAlignment="1" applyProtection="1">
      <alignment horizontal="right" vertical="center"/>
      <protection locked="0"/>
    </xf>
    <xf numFmtId="0" fontId="5" fillId="0" borderId="19" xfId="0" applyFont="1" applyBorder="1" applyAlignment="1">
      <alignment horizontal="center" vertical="center"/>
    </xf>
    <xf numFmtId="0" fontId="14" fillId="0" borderId="18" xfId="0" applyFont="1" applyBorder="1" applyAlignment="1">
      <alignment horizontal="left" vertical="center"/>
    </xf>
    <xf numFmtId="0" fontId="14" fillId="0" borderId="32" xfId="0" applyFont="1" applyBorder="1" applyAlignment="1">
      <alignment horizontal="left" vertical="center"/>
    </xf>
    <xf numFmtId="0" fontId="5" fillId="6" borderId="11" xfId="0" applyFont="1" applyFill="1" applyBorder="1" applyAlignment="1">
      <alignment horizontal="left" vertical="top"/>
    </xf>
    <xf numFmtId="0" fontId="5" fillId="6" borderId="0" xfId="0" applyFont="1" applyFill="1" applyAlignment="1">
      <alignment horizontal="left" vertical="top"/>
    </xf>
    <xf numFmtId="0" fontId="5" fillId="6" borderId="2" xfId="0" applyFont="1" applyFill="1" applyBorder="1" applyAlignment="1">
      <alignment horizontal="left" vertical="top"/>
    </xf>
    <xf numFmtId="38" fontId="18" fillId="0" borderId="19" xfId="2" applyFont="1" applyFill="1" applyBorder="1" applyAlignment="1" applyProtection="1">
      <alignment horizontal="right" vertical="center"/>
      <protection locked="0"/>
    </xf>
    <xf numFmtId="38" fontId="18" fillId="0" borderId="25" xfId="2" applyFont="1" applyFill="1" applyBorder="1" applyAlignment="1" applyProtection="1">
      <alignment horizontal="right" vertical="center"/>
      <protection locked="0"/>
    </xf>
    <xf numFmtId="0" fontId="5" fillId="0" borderId="19" xfId="0" applyFont="1" applyBorder="1" applyAlignment="1">
      <alignment horizontal="center" vertical="center" shrinkToFit="1"/>
    </xf>
    <xf numFmtId="0" fontId="5" fillId="0" borderId="25" xfId="0" applyFont="1" applyBorder="1" applyAlignment="1">
      <alignment horizontal="center" vertical="center" shrinkToFit="1"/>
    </xf>
    <xf numFmtId="0" fontId="0" fillId="6" borderId="18" xfId="0" applyFill="1" applyBorder="1" applyAlignment="1">
      <alignment horizontal="left" vertical="center" shrinkToFit="1"/>
    </xf>
    <xf numFmtId="0" fontId="0" fillId="6" borderId="32" xfId="0" applyFill="1" applyBorder="1" applyAlignment="1">
      <alignment horizontal="left" vertical="center" shrinkToFit="1"/>
    </xf>
    <xf numFmtId="0" fontId="14" fillId="0" borderId="18" xfId="0" applyFont="1" applyBorder="1" applyAlignment="1">
      <alignment horizontal="left" vertical="center" shrinkToFit="1"/>
    </xf>
    <xf numFmtId="0" fontId="14" fillId="0" borderId="32" xfId="0" applyFont="1" applyBorder="1" applyAlignment="1">
      <alignment horizontal="left" vertical="center" shrinkToFit="1"/>
    </xf>
    <xf numFmtId="177" fontId="17" fillId="6" borderId="12" xfId="0" applyNumberFormat="1" applyFont="1" applyFill="1" applyBorder="1" applyAlignment="1">
      <alignment horizontal="right" vertical="center"/>
    </xf>
    <xf numFmtId="38" fontId="18" fillId="0" borderId="10" xfId="2" applyFont="1" applyFill="1" applyBorder="1" applyAlignment="1" applyProtection="1">
      <alignment horizontal="right" vertical="center"/>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0" fillId="0" borderId="6" xfId="0" applyBorder="1" applyAlignment="1">
      <alignment horizontal="center" vertical="center"/>
    </xf>
    <xf numFmtId="0" fontId="0" fillId="0" borderId="43" xfId="0" applyBorder="1" applyAlignment="1">
      <alignment horizontal="center" vertical="center"/>
    </xf>
    <xf numFmtId="177" fontId="17" fillId="0" borderId="14" xfId="0" applyNumberFormat="1" applyFont="1" applyBorder="1" applyAlignment="1">
      <alignment horizontal="right" vertical="center"/>
    </xf>
    <xf numFmtId="177" fontId="17" fillId="0" borderId="51" xfId="0" applyNumberFormat="1" applyFont="1" applyBorder="1" applyAlignment="1">
      <alignment horizontal="right" vertical="center"/>
    </xf>
    <xf numFmtId="177" fontId="17" fillId="0" borderId="34" xfId="0" applyNumberFormat="1" applyFont="1" applyBorder="1" applyAlignment="1">
      <alignment horizontal="right" vertical="center"/>
    </xf>
    <xf numFmtId="177" fontId="17" fillId="0" borderId="5" xfId="0" applyNumberFormat="1" applyFont="1" applyBorder="1" applyAlignment="1">
      <alignment horizontal="right" vertical="center"/>
    </xf>
    <xf numFmtId="0" fontId="17" fillId="0" borderId="48" xfId="0" applyFont="1" applyBorder="1" applyAlignment="1">
      <alignment horizontal="right"/>
    </xf>
    <xf numFmtId="0" fontId="17" fillId="0" borderId="50" xfId="0" applyFont="1" applyBorder="1" applyAlignment="1">
      <alignment horizontal="right"/>
    </xf>
    <xf numFmtId="0" fontId="17" fillId="0" borderId="17" xfId="0" applyFont="1" applyBorder="1" applyAlignment="1">
      <alignment horizontal="right"/>
    </xf>
    <xf numFmtId="0" fontId="17" fillId="0" borderId="9" xfId="0" applyFont="1" applyBorder="1" applyAlignment="1">
      <alignment horizontal="right"/>
    </xf>
    <xf numFmtId="184" fontId="17" fillId="0" borderId="1" xfId="0" applyNumberFormat="1" applyFont="1" applyBorder="1" applyAlignment="1">
      <alignment horizontal="right" vertical="center"/>
    </xf>
    <xf numFmtId="184" fontId="17" fillId="0" borderId="3" xfId="0" applyNumberFormat="1" applyFont="1" applyBorder="1" applyAlignment="1">
      <alignment horizontal="right" vertical="center"/>
    </xf>
    <xf numFmtId="0" fontId="5" fillId="0" borderId="5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52" xfId="0" applyFont="1" applyBorder="1" applyAlignment="1">
      <alignment horizontal="center" vertical="center" shrinkToFit="1"/>
    </xf>
    <xf numFmtId="177" fontId="17" fillId="0" borderId="32" xfId="0" applyNumberFormat="1" applyFont="1" applyBorder="1" applyAlignment="1">
      <alignment horizontal="right" vertical="center"/>
    </xf>
    <xf numFmtId="177" fontId="17" fillId="0" borderId="33" xfId="0" applyNumberFormat="1" applyFont="1" applyBorder="1" applyAlignment="1">
      <alignment horizontal="right" vertical="center"/>
    </xf>
    <xf numFmtId="177" fontId="17" fillId="0" borderId="52" xfId="0" applyNumberFormat="1" applyFont="1" applyBorder="1" applyAlignment="1">
      <alignment horizontal="right" vertical="center"/>
    </xf>
    <xf numFmtId="177" fontId="17" fillId="0" borderId="36" xfId="0" applyNumberFormat="1" applyFont="1" applyBorder="1" applyAlignment="1">
      <alignment horizontal="right" vertical="center"/>
    </xf>
    <xf numFmtId="0" fontId="8" fillId="0" borderId="5" xfId="0" applyFont="1" applyBorder="1" applyAlignment="1">
      <alignment horizontal="left" vertical="center" shrinkToFit="1"/>
    </xf>
    <xf numFmtId="0" fontId="8" fillId="0" borderId="9" xfId="0" applyFont="1" applyBorder="1" applyAlignment="1">
      <alignment horizontal="left" vertical="center" shrinkToFit="1"/>
    </xf>
    <xf numFmtId="38" fontId="18" fillId="0" borderId="16" xfId="2" applyFont="1" applyFill="1" applyBorder="1" applyAlignment="1" applyProtection="1">
      <alignment horizontal="right" vertical="center"/>
    </xf>
    <xf numFmtId="179" fontId="5" fillId="0" borderId="11" xfId="0" applyNumberFormat="1" applyFont="1" applyBorder="1" applyAlignment="1">
      <alignment horizontal="center" vertical="top" wrapText="1"/>
    </xf>
    <xf numFmtId="179" fontId="5" fillId="0" borderId="0" xfId="0" applyNumberFormat="1" applyFont="1" applyAlignment="1">
      <alignment horizontal="center" vertical="top" wrapText="1"/>
    </xf>
    <xf numFmtId="179" fontId="5" fillId="0" borderId="2" xfId="0" applyNumberFormat="1" applyFont="1" applyBorder="1" applyAlignment="1">
      <alignment horizontal="center" vertical="top" wrapText="1"/>
    </xf>
    <xf numFmtId="38" fontId="18" fillId="0" borderId="19" xfId="2" applyFont="1" applyFill="1" applyBorder="1" applyAlignment="1" applyProtection="1">
      <alignment horizontal="right" vertical="center"/>
    </xf>
    <xf numFmtId="179" fontId="0" fillId="0" borderId="11" xfId="0" applyNumberFormat="1" applyBorder="1" applyAlignment="1">
      <alignment horizontal="left" vertical="top" wrapText="1"/>
    </xf>
    <xf numFmtId="179" fontId="0" fillId="0" borderId="0" xfId="0" applyNumberFormat="1" applyAlignment="1">
      <alignment horizontal="left" vertical="top" wrapText="1"/>
    </xf>
    <xf numFmtId="179" fontId="0" fillId="0" borderId="2" xfId="0" applyNumberFormat="1" applyBorder="1" applyAlignment="1">
      <alignment horizontal="left" vertical="top" wrapText="1"/>
    </xf>
    <xf numFmtId="38" fontId="18" fillId="0" borderId="1" xfId="2" applyFont="1" applyFill="1" applyBorder="1" applyAlignment="1" applyProtection="1">
      <alignment horizontal="right"/>
    </xf>
    <xf numFmtId="38" fontId="18" fillId="0" borderId="3" xfId="2" applyFont="1" applyFill="1" applyBorder="1" applyAlignment="1" applyProtection="1">
      <alignment horizontal="right"/>
    </xf>
    <xf numFmtId="38" fontId="18" fillId="0" borderId="23" xfId="2" applyFont="1" applyFill="1" applyBorder="1" applyAlignment="1" applyProtection="1">
      <alignment horizontal="right" vertical="center"/>
    </xf>
    <xf numFmtId="183" fontId="18" fillId="0" borderId="49" xfId="0" applyNumberFormat="1" applyFont="1" applyBorder="1" applyAlignment="1">
      <alignment horizontal="right" vertical="center"/>
    </xf>
    <xf numFmtId="183" fontId="18" fillId="0" borderId="14" xfId="0" applyNumberFormat="1" applyFont="1" applyBorder="1" applyAlignment="1">
      <alignment horizontal="right" vertical="center"/>
    </xf>
    <xf numFmtId="183" fontId="18" fillId="0" borderId="13" xfId="0" applyNumberFormat="1" applyFont="1" applyBorder="1" applyAlignment="1">
      <alignment horizontal="right" vertical="center"/>
    </xf>
    <xf numFmtId="38" fontId="18" fillId="0" borderId="48" xfId="2" applyFont="1" applyFill="1" applyBorder="1" applyAlignment="1" applyProtection="1">
      <alignment horizontal="right"/>
    </xf>
    <xf numFmtId="38" fontId="18" fillId="0" borderId="50" xfId="2" applyFont="1" applyFill="1" applyBorder="1" applyAlignment="1" applyProtection="1">
      <alignment horizontal="right"/>
    </xf>
    <xf numFmtId="38" fontId="18" fillId="0" borderId="32" xfId="2" applyFont="1" applyFill="1" applyBorder="1" applyAlignment="1" applyProtection="1">
      <alignment horizontal="right"/>
    </xf>
    <xf numFmtId="38" fontId="18" fillId="0" borderId="33" xfId="2" applyFont="1" applyFill="1" applyBorder="1" applyAlignment="1" applyProtection="1">
      <alignment horizontal="right"/>
    </xf>
    <xf numFmtId="0" fontId="17" fillId="0" borderId="0" xfId="0" applyFont="1" applyAlignment="1">
      <alignment horizontal="center"/>
    </xf>
    <xf numFmtId="0" fontId="17" fillId="0" borderId="2" xfId="0" applyFont="1" applyBorder="1" applyAlignment="1">
      <alignment horizontal="center"/>
    </xf>
    <xf numFmtId="179" fontId="0" fillId="6" borderId="0" xfId="2" applyNumberFormat="1" applyFont="1" applyFill="1" applyBorder="1" applyAlignment="1" applyProtection="1">
      <alignment horizontal="left" vertical="top" wrapText="1"/>
    </xf>
    <xf numFmtId="179" fontId="0" fillId="6" borderId="2" xfId="2" applyNumberFormat="1" applyFont="1" applyFill="1" applyBorder="1" applyAlignment="1" applyProtection="1">
      <alignment horizontal="left" vertical="top" wrapText="1"/>
    </xf>
    <xf numFmtId="179" fontId="0" fillId="6" borderId="11" xfId="2" applyNumberFormat="1" applyFont="1" applyFill="1" applyBorder="1" applyAlignment="1" applyProtection="1">
      <alignment horizontal="left" vertical="center" wrapText="1"/>
    </xf>
    <xf numFmtId="179" fontId="0" fillId="6" borderId="0" xfId="2" applyNumberFormat="1" applyFont="1" applyFill="1" applyBorder="1" applyAlignment="1" applyProtection="1">
      <alignment horizontal="left" vertical="center" wrapText="1"/>
    </xf>
    <xf numFmtId="179" fontId="0" fillId="6" borderId="2" xfId="2" applyNumberFormat="1" applyFont="1" applyFill="1" applyBorder="1" applyAlignment="1" applyProtection="1">
      <alignment horizontal="left" vertical="center" wrapText="1"/>
    </xf>
    <xf numFmtId="177" fontId="17" fillId="6" borderId="42" xfId="0" applyNumberFormat="1" applyFont="1" applyFill="1" applyBorder="1" applyAlignment="1">
      <alignment horizontal="right" vertical="center"/>
    </xf>
    <xf numFmtId="177" fontId="17" fillId="6" borderId="8" xfId="0" applyNumberFormat="1" applyFont="1" applyFill="1" applyBorder="1" applyAlignment="1">
      <alignment horizontal="right" vertical="center"/>
    </xf>
    <xf numFmtId="179" fontId="0" fillId="6" borderId="42" xfId="2" applyNumberFormat="1" applyFont="1" applyFill="1" applyBorder="1" applyAlignment="1" applyProtection="1">
      <alignment horizontal="left" vertical="top" wrapText="1"/>
    </xf>
    <xf numFmtId="179" fontId="0" fillId="6" borderId="7" xfId="2" applyNumberFormat="1" applyFont="1" applyFill="1" applyBorder="1" applyAlignment="1" applyProtection="1">
      <alignment horizontal="left" vertical="top" wrapText="1"/>
    </xf>
    <xf numFmtId="179" fontId="0" fillId="6" borderId="8" xfId="2" applyNumberFormat="1" applyFont="1" applyFill="1" applyBorder="1" applyAlignment="1" applyProtection="1">
      <alignment horizontal="left" vertical="top" wrapText="1"/>
    </xf>
    <xf numFmtId="177" fontId="17" fillId="5" borderId="17" xfId="0" applyNumberFormat="1" applyFont="1" applyFill="1" applyBorder="1" applyAlignment="1">
      <alignment horizontal="right" vertical="center"/>
    </xf>
    <xf numFmtId="177" fontId="17" fillId="5" borderId="9" xfId="0" applyNumberFormat="1" applyFont="1" applyFill="1" applyBorder="1" applyAlignment="1">
      <alignment horizontal="right" vertical="center"/>
    </xf>
    <xf numFmtId="184" fontId="17" fillId="6" borderId="17" xfId="0" applyNumberFormat="1" applyFont="1" applyFill="1" applyBorder="1" applyAlignment="1">
      <alignment horizontal="right" vertical="center"/>
    </xf>
    <xf numFmtId="184" fontId="17" fillId="6" borderId="9" xfId="0" applyNumberFormat="1" applyFont="1" applyFill="1" applyBorder="1" applyAlignment="1">
      <alignment horizontal="right" vertical="center"/>
    </xf>
    <xf numFmtId="38" fontId="18" fillId="0" borderId="6" xfId="2" applyFont="1" applyFill="1" applyBorder="1" applyAlignment="1" applyProtection="1">
      <alignment horizontal="right" vertical="center"/>
    </xf>
    <xf numFmtId="38" fontId="18" fillId="0" borderId="47" xfId="2" applyFont="1" applyFill="1" applyBorder="1" applyAlignment="1" applyProtection="1">
      <alignment horizontal="right" vertical="center"/>
    </xf>
    <xf numFmtId="177" fontId="17" fillId="0" borderId="48" xfId="0" applyNumberFormat="1" applyFont="1" applyBorder="1" applyAlignment="1">
      <alignment horizontal="right" vertical="center"/>
    </xf>
    <xf numFmtId="177" fontId="17" fillId="0" borderId="50" xfId="0" applyNumberFormat="1" applyFont="1" applyBorder="1" applyAlignment="1">
      <alignment horizontal="right" vertical="center"/>
    </xf>
    <xf numFmtId="38" fontId="18" fillId="0" borderId="26" xfId="2" applyFont="1" applyFill="1" applyBorder="1" applyAlignment="1" applyProtection="1">
      <alignment horizontal="right" vertical="center"/>
    </xf>
    <xf numFmtId="177" fontId="17" fillId="0" borderId="20" xfId="0" applyNumberFormat="1" applyFont="1" applyBorder="1" applyAlignment="1">
      <alignment horizontal="right" vertical="center"/>
    </xf>
    <xf numFmtId="177" fontId="17" fillId="0" borderId="27" xfId="0" applyNumberFormat="1" applyFont="1" applyBorder="1" applyAlignment="1">
      <alignment horizontal="right" vertical="center"/>
    </xf>
    <xf numFmtId="177" fontId="17" fillId="6" borderId="18" xfId="0" applyNumberFormat="1" applyFont="1" applyFill="1" applyBorder="1" applyAlignment="1">
      <alignment horizontal="right" vertical="center"/>
    </xf>
    <xf numFmtId="184" fontId="17" fillId="6" borderId="38" xfId="0" applyNumberFormat="1" applyFont="1" applyFill="1" applyBorder="1" applyAlignment="1">
      <alignment horizontal="right" vertical="center"/>
    </xf>
    <xf numFmtId="184" fontId="17" fillId="6" borderId="57" xfId="0" applyNumberFormat="1" applyFont="1" applyFill="1" applyBorder="1" applyAlignment="1">
      <alignment horizontal="right" vertical="center"/>
    </xf>
    <xf numFmtId="0" fontId="17" fillId="6" borderId="25" xfId="0" applyFont="1" applyFill="1" applyBorder="1" applyAlignment="1">
      <alignment horizontal="right" vertical="center"/>
    </xf>
    <xf numFmtId="177" fontId="17" fillId="6" borderId="17" xfId="0" applyNumberFormat="1" applyFont="1" applyFill="1" applyBorder="1" applyAlignment="1">
      <alignment vertical="center"/>
    </xf>
    <xf numFmtId="177" fontId="17" fillId="6" borderId="9" xfId="0" applyNumberFormat="1" applyFont="1" applyFill="1" applyBorder="1" applyAlignment="1">
      <alignment vertical="center"/>
    </xf>
    <xf numFmtId="177" fontId="17" fillId="0" borderId="18" xfId="0" applyNumberFormat="1" applyFont="1" applyBorder="1" applyAlignment="1">
      <alignment horizontal="right" vertical="center"/>
    </xf>
    <xf numFmtId="177" fontId="17" fillId="0" borderId="29" xfId="0" applyNumberFormat="1" applyFont="1" applyBorder="1" applyAlignment="1">
      <alignment horizontal="right" vertical="center"/>
    </xf>
    <xf numFmtId="177" fontId="17" fillId="0" borderId="19" xfId="0" applyNumberFormat="1" applyFont="1" applyBorder="1" applyAlignment="1">
      <alignment horizontal="right" vertical="center"/>
    </xf>
    <xf numFmtId="0" fontId="17" fillId="0" borderId="25" xfId="0" applyFont="1" applyBorder="1" applyAlignment="1">
      <alignment horizontal="right" vertical="center"/>
    </xf>
  </cellXfs>
  <cellStyles count="18">
    <cellStyle name="ハイパーリンク 2" xfId="1" xr:uid="{00000000-0005-0000-0000-000000000000}"/>
    <cellStyle name="桁区切り" xfId="2" builtinId="6"/>
    <cellStyle name="桁区切り 2" xfId="3" xr:uid="{00000000-0005-0000-0000-000002000000}"/>
    <cellStyle name="桁区切り 2 2" xfId="4" xr:uid="{00000000-0005-0000-0000-000003000000}"/>
    <cellStyle name="桁区切り 2 3" xfId="5" xr:uid="{00000000-0005-0000-0000-000004000000}"/>
    <cellStyle name="桁区切り 2 4" xfId="6" xr:uid="{00000000-0005-0000-0000-000005000000}"/>
    <cellStyle name="桁区切り 2 5" xfId="7" xr:uid="{00000000-0005-0000-0000-000006000000}"/>
    <cellStyle name="桁区切り 3" xfId="8" xr:uid="{00000000-0005-0000-0000-000007000000}"/>
    <cellStyle name="桁区切り 4" xfId="9" xr:uid="{00000000-0005-0000-0000-000008000000}"/>
    <cellStyle name="桁区切り 5" xfId="10" xr:uid="{00000000-0005-0000-0000-000009000000}"/>
    <cellStyle name="標準" xfId="0" builtinId="0"/>
    <cellStyle name="標準 2" xfId="11" xr:uid="{00000000-0005-0000-0000-00000B000000}"/>
    <cellStyle name="標準 2 2" xfId="12" xr:uid="{00000000-0005-0000-0000-00000C000000}"/>
    <cellStyle name="標準 2 3" xfId="13" xr:uid="{00000000-0005-0000-0000-00000D000000}"/>
    <cellStyle name="標準 2_三重部数表（2010後期)" xfId="14" xr:uid="{00000000-0005-0000-0000-00000E000000}"/>
    <cellStyle name="標準 3" xfId="15" xr:uid="{00000000-0005-0000-0000-00000F000000}"/>
    <cellStyle name="標準 4" xfId="16" xr:uid="{00000000-0005-0000-0000-000010000000}"/>
    <cellStyle name="標準 4 2" xfId="17" xr:uid="{00000000-0005-0000-0000-00001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E75"/>
  <sheetViews>
    <sheetView showGridLines="0" zoomScale="85" zoomScaleNormal="85" workbookViewId="0">
      <selection activeCell="C2" sqref="C2"/>
    </sheetView>
  </sheetViews>
  <sheetFormatPr defaultRowHeight="13.5"/>
  <cols>
    <col min="1" max="1" width="1.375" style="275" customWidth="1"/>
    <col min="2" max="2" width="3.625" style="275" customWidth="1"/>
    <col min="3" max="3" width="8.125" style="275" customWidth="1"/>
    <col min="4" max="4" width="28.5" style="275" customWidth="1"/>
    <col min="5" max="12" width="8.625" style="275" customWidth="1"/>
    <col min="13" max="13" width="3.125" style="275" customWidth="1"/>
    <col min="14" max="16384" width="9" style="275"/>
  </cols>
  <sheetData>
    <row r="2" spans="3:3" s="277" customFormat="1" ht="17.25">
      <c r="C2" s="276" t="s">
        <v>273</v>
      </c>
    </row>
    <row r="3" spans="3:3" ht="13.5" customHeight="1"/>
    <row r="4" spans="3:3" customFormat="1" ht="13.5" customHeight="1">
      <c r="C4" s="278" t="s">
        <v>480</v>
      </c>
    </row>
    <row r="5" spans="3:3" customFormat="1" ht="13.5" customHeight="1">
      <c r="C5" s="279"/>
    </row>
    <row r="6" spans="3:3" customFormat="1" ht="13.5" customHeight="1">
      <c r="C6" s="279" t="s">
        <v>481</v>
      </c>
    </row>
    <row r="7" spans="3:3" customFormat="1" ht="13.5" customHeight="1">
      <c r="C7" s="279"/>
    </row>
    <row r="8" spans="3:3" customFormat="1">
      <c r="C8" s="279" t="s">
        <v>274</v>
      </c>
    </row>
    <row r="9" spans="3:3" customFormat="1" ht="13.5" customHeight="1">
      <c r="C9" s="280" t="s">
        <v>275</v>
      </c>
    </row>
    <row r="10" spans="3:3" customFormat="1" ht="13.5" customHeight="1">
      <c r="C10" s="279"/>
    </row>
    <row r="11" spans="3:3" customFormat="1" ht="13.5" customHeight="1">
      <c r="C11" s="279" t="s">
        <v>482</v>
      </c>
    </row>
    <row r="12" spans="3:3" customFormat="1" ht="13.5" customHeight="1">
      <c r="C12" s="279"/>
    </row>
    <row r="13" spans="3:3" customFormat="1" ht="13.5" customHeight="1">
      <c r="C13" s="279" t="s">
        <v>276</v>
      </c>
    </row>
    <row r="14" spans="3:3" customFormat="1" ht="13.5" customHeight="1">
      <c r="C14" s="279"/>
    </row>
    <row r="15" spans="3:3" customFormat="1" ht="13.5" customHeight="1">
      <c r="C15" s="279" t="s">
        <v>312</v>
      </c>
    </row>
    <row r="16" spans="3:3" customFormat="1" ht="13.5" customHeight="1">
      <c r="C16" s="281" t="s">
        <v>483</v>
      </c>
    </row>
    <row r="17" spans="3:5" customFormat="1" ht="13.5" customHeight="1">
      <c r="C17" s="281"/>
    </row>
    <row r="18" spans="3:5" customFormat="1" ht="13.5" customHeight="1">
      <c r="C18" s="282" t="s">
        <v>277</v>
      </c>
      <c r="D18" s="283"/>
      <c r="E18" s="283"/>
    </row>
    <row r="19" spans="3:5" customFormat="1" ht="13.5" customHeight="1">
      <c r="C19" s="284" t="s">
        <v>313</v>
      </c>
      <c r="D19" s="283"/>
      <c r="E19" s="283"/>
    </row>
    <row r="20" spans="3:5" customFormat="1" ht="13.5" customHeight="1">
      <c r="C20" s="284" t="s">
        <v>484</v>
      </c>
      <c r="D20" s="283"/>
      <c r="E20" s="283"/>
    </row>
    <row r="21" spans="3:5" customFormat="1" ht="11.25" customHeight="1">
      <c r="C21" s="282"/>
      <c r="D21" s="283"/>
      <c r="E21" s="283"/>
    </row>
    <row r="22" spans="3:5" customFormat="1" ht="13.5" customHeight="1">
      <c r="C22" s="282" t="s">
        <v>278</v>
      </c>
      <c r="D22" s="283"/>
      <c r="E22" s="283"/>
    </row>
    <row r="23" spans="3:5" customFormat="1" ht="13.5" customHeight="1">
      <c r="C23" s="284" t="s">
        <v>279</v>
      </c>
      <c r="D23" s="283"/>
      <c r="E23" s="283"/>
    </row>
    <row r="24" spans="3:5" customFormat="1" ht="11.25" customHeight="1">
      <c r="C24" s="282" t="s">
        <v>314</v>
      </c>
      <c r="D24" s="283"/>
      <c r="E24" s="283"/>
    </row>
    <row r="25" spans="3:5" customFormat="1" ht="13.5" customHeight="1">
      <c r="C25" s="282" t="s">
        <v>315</v>
      </c>
      <c r="D25" s="283"/>
      <c r="E25" s="283"/>
    </row>
    <row r="26" spans="3:5" customFormat="1" ht="13.5" customHeight="1">
      <c r="C26" s="284" t="s">
        <v>280</v>
      </c>
      <c r="D26" s="283"/>
      <c r="E26" s="283"/>
    </row>
    <row r="27" spans="3:5" customFormat="1" ht="13.5" customHeight="1">
      <c r="C27" s="284" t="s">
        <v>316</v>
      </c>
      <c r="D27" s="283"/>
      <c r="E27" s="283"/>
    </row>
    <row r="28" spans="3:5" customFormat="1" ht="11.25" customHeight="1">
      <c r="C28" s="282"/>
      <c r="D28" s="283"/>
      <c r="E28" s="283"/>
    </row>
    <row r="29" spans="3:5" customFormat="1" ht="13.5" customHeight="1">
      <c r="C29" s="282" t="s">
        <v>281</v>
      </c>
      <c r="D29" s="283"/>
      <c r="E29" s="283"/>
    </row>
    <row r="30" spans="3:5" customFormat="1" ht="13.5" customHeight="1">
      <c r="C30" s="284" t="s">
        <v>317</v>
      </c>
      <c r="D30" s="283"/>
      <c r="E30" s="283"/>
    </row>
    <row r="31" spans="3:5" customFormat="1" ht="11.25" customHeight="1">
      <c r="C31" s="284" t="s">
        <v>318</v>
      </c>
      <c r="D31" s="283"/>
      <c r="E31" s="283"/>
    </row>
    <row r="32" spans="3:5" customFormat="1" ht="13.5" customHeight="1">
      <c r="C32" s="282" t="s">
        <v>282</v>
      </c>
      <c r="D32" s="283"/>
      <c r="E32" s="283"/>
    </row>
    <row r="33" spans="3:5" customFormat="1" ht="13.5" customHeight="1">
      <c r="C33" s="284" t="s">
        <v>319</v>
      </c>
      <c r="D33" s="283"/>
      <c r="E33" s="283"/>
    </row>
    <row r="34" spans="3:5" customFormat="1" ht="11.25" customHeight="1">
      <c r="C34" s="282"/>
      <c r="D34" s="283"/>
      <c r="E34" s="283"/>
    </row>
    <row r="35" spans="3:5" customFormat="1" ht="13.5" customHeight="1">
      <c r="C35" s="282" t="s">
        <v>283</v>
      </c>
      <c r="D35" s="283"/>
      <c r="E35" s="283"/>
    </row>
    <row r="36" spans="3:5" customFormat="1" ht="13.5" customHeight="1">
      <c r="C36" s="284" t="s">
        <v>284</v>
      </c>
      <c r="D36" s="283"/>
      <c r="E36" s="283"/>
    </row>
    <row r="37" spans="3:5" customFormat="1" ht="11.25" customHeight="1">
      <c r="C37" s="282"/>
      <c r="D37" s="283"/>
      <c r="E37" s="283"/>
    </row>
    <row r="38" spans="3:5" customFormat="1" ht="13.5" customHeight="1">
      <c r="C38" s="282" t="s">
        <v>285</v>
      </c>
      <c r="D38" s="283"/>
      <c r="E38" s="283"/>
    </row>
    <row r="39" spans="3:5" customFormat="1" ht="11.25" customHeight="1">
      <c r="C39" s="282"/>
      <c r="D39" s="283"/>
      <c r="E39" s="283"/>
    </row>
    <row r="40" spans="3:5" customFormat="1" ht="13.5" customHeight="1">
      <c r="C40" s="282" t="s">
        <v>286</v>
      </c>
      <c r="D40" s="283"/>
      <c r="E40" s="283"/>
    </row>
    <row r="41" spans="3:5" customFormat="1" ht="13.5" customHeight="1">
      <c r="C41" s="284" t="s">
        <v>287</v>
      </c>
      <c r="D41" s="283"/>
      <c r="E41" s="283"/>
    </row>
    <row r="42" spans="3:5" customFormat="1" ht="11.25" customHeight="1">
      <c r="C42" s="284"/>
      <c r="D42" s="283"/>
      <c r="E42" s="283"/>
    </row>
    <row r="43" spans="3:5" customFormat="1" ht="13.5" customHeight="1">
      <c r="C43" s="282" t="s">
        <v>288</v>
      </c>
      <c r="D43" s="283"/>
      <c r="E43" s="283"/>
    </row>
    <row r="44" spans="3:5" customFormat="1" ht="13.5" customHeight="1">
      <c r="C44" s="284" t="s">
        <v>289</v>
      </c>
      <c r="D44" s="283"/>
      <c r="E44" s="283"/>
    </row>
    <row r="45" spans="3:5" customFormat="1" ht="11.25" customHeight="1">
      <c r="C45" s="284"/>
      <c r="D45" s="283"/>
      <c r="E45" s="283"/>
    </row>
    <row r="46" spans="3:5" customFormat="1" ht="13.5" customHeight="1">
      <c r="C46" s="280" t="s">
        <v>290</v>
      </c>
      <c r="D46" s="283"/>
      <c r="E46" s="283"/>
    </row>
    <row r="47" spans="3:5" customFormat="1" ht="13.5" customHeight="1">
      <c r="C47" s="284" t="s">
        <v>291</v>
      </c>
      <c r="D47" s="283"/>
      <c r="E47" s="283"/>
    </row>
    <row r="48" spans="3:5" customFormat="1" ht="11.25" customHeight="1">
      <c r="C48" s="284"/>
      <c r="D48" s="283"/>
      <c r="E48" s="283"/>
    </row>
    <row r="49" spans="3:5" customFormat="1" ht="13.5" customHeight="1">
      <c r="C49" s="280" t="s">
        <v>292</v>
      </c>
      <c r="D49" s="283"/>
      <c r="E49" s="283"/>
    </row>
    <row r="50" spans="3:5" customFormat="1" ht="11.25" customHeight="1">
      <c r="C50" s="280"/>
      <c r="D50" s="283"/>
      <c r="E50" s="283"/>
    </row>
    <row r="51" spans="3:5" customFormat="1" ht="13.5" customHeight="1">
      <c r="C51" s="280" t="s">
        <v>293</v>
      </c>
      <c r="D51" s="283"/>
      <c r="E51" s="283"/>
    </row>
    <row r="52" spans="3:5" customFormat="1" ht="11.25" customHeight="1">
      <c r="C52" s="280"/>
      <c r="D52" s="283"/>
      <c r="E52" s="283"/>
    </row>
    <row r="53" spans="3:5" customFormat="1" ht="13.5" customHeight="1">
      <c r="C53" s="281" t="s">
        <v>485</v>
      </c>
    </row>
    <row r="54" spans="3:5" customFormat="1" ht="13.5" customHeight="1">
      <c r="C54" s="279" t="s">
        <v>320</v>
      </c>
    </row>
    <row r="55" spans="3:5" customFormat="1" ht="13.5" customHeight="1">
      <c r="C55" s="279"/>
    </row>
    <row r="56" spans="3:5" customFormat="1" ht="13.5" customHeight="1">
      <c r="C56" s="279" t="s">
        <v>486</v>
      </c>
    </row>
    <row r="57" spans="3:5" customFormat="1" ht="13.5" customHeight="1">
      <c r="C57" s="281" t="s">
        <v>321</v>
      </c>
    </row>
    <row r="58" spans="3:5" customFormat="1" ht="13.5" customHeight="1">
      <c r="C58" s="279"/>
    </row>
    <row r="59" spans="3:5" customFormat="1" ht="13.5" customHeight="1">
      <c r="C59" s="279" t="s">
        <v>294</v>
      </c>
    </row>
    <row r="60" spans="3:5" customFormat="1" ht="13.5" customHeight="1">
      <c r="C60" s="281" t="s">
        <v>487</v>
      </c>
    </row>
    <row r="61" spans="3:5" customFormat="1" ht="13.5" customHeight="1">
      <c r="C61" s="279"/>
    </row>
    <row r="62" spans="3:5" customFormat="1" ht="13.5" customHeight="1">
      <c r="C62" s="279" t="s">
        <v>488</v>
      </c>
    </row>
    <row r="63" spans="3:5" customFormat="1" ht="13.5" customHeight="1">
      <c r="C63" s="279"/>
    </row>
    <row r="64" spans="3:5" customFormat="1" ht="13.5" customHeight="1">
      <c r="C64" s="279" t="s">
        <v>489</v>
      </c>
    </row>
    <row r="65" spans="3:4" customFormat="1" ht="13.5" customHeight="1">
      <c r="C65" s="145" t="s">
        <v>490</v>
      </c>
    </row>
    <row r="66" spans="3:4" customFormat="1" ht="13.5" customHeight="1">
      <c r="C66" s="145" t="s">
        <v>491</v>
      </c>
    </row>
    <row r="67" spans="3:4" customFormat="1" ht="13.5" customHeight="1">
      <c r="C67" s="279" t="s">
        <v>492</v>
      </c>
    </row>
    <row r="68" spans="3:4" customFormat="1" ht="13.5" customHeight="1">
      <c r="C68" s="279" t="s">
        <v>493</v>
      </c>
    </row>
    <row r="69" spans="3:4">
      <c r="C69" s="279"/>
      <c r="D69" s="145"/>
    </row>
    <row r="70" spans="3:4">
      <c r="C70" s="279" t="s">
        <v>494</v>
      </c>
    </row>
    <row r="71" spans="3:4" customFormat="1" ht="13.5" customHeight="1">
      <c r="C71" s="281" t="s">
        <v>495</v>
      </c>
    </row>
    <row r="72" spans="3:4" customFormat="1" ht="13.5" customHeight="1">
      <c r="C72" s="281" t="s">
        <v>496</v>
      </c>
    </row>
    <row r="73" spans="3:4" customFormat="1" ht="13.5" customHeight="1">
      <c r="C73" s="279" t="s">
        <v>497</v>
      </c>
    </row>
    <row r="74" spans="3:4">
      <c r="C74" s="279"/>
    </row>
    <row r="75" spans="3:4">
      <c r="C75" s="279" t="s">
        <v>498</v>
      </c>
    </row>
  </sheetData>
  <sheetProtection algorithmName="SHA-512" hashValue="KCcfFFjPXQxV2Ga7IQw6C1a9oRPmKrUj2Hn63o/sfVMuI+99ruqm8nv7rQMoeXY4vPgcYBlsokmkYP7OISZ4xQ==" saltValue="aKPLULfQ9sBxGTSyrwW7Aw==" spinCount="100000" sheet="1"/>
  <phoneticPr fontId="3"/>
  <printOptions horizontalCentered="1"/>
  <pageMargins left="0.19685039370078741" right="0.19685039370078741" top="0.39370078740157483" bottom="0.3937007874015748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5"/>
  <sheetViews>
    <sheetView showGridLines="0" showZeros="0" zoomScale="80" zoomScaleNormal="80" workbookViewId="0">
      <selection activeCell="J10" sqref="J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11.125" customWidth="1"/>
    <col min="11" max="11" width="11" customWidth="1"/>
    <col min="12" max="12" width="5.625" customWidth="1"/>
    <col min="13" max="13" width="5.375" customWidth="1"/>
    <col min="14" max="14" width="7.375" customWidth="1"/>
    <col min="15" max="15" width="14.375" customWidth="1"/>
    <col min="16" max="16" width="5" customWidth="1"/>
    <col min="17" max="17" width="5.5" customWidth="1"/>
  </cols>
  <sheetData>
    <row r="1" spans="1:16" ht="3" customHeight="1"/>
    <row r="2" spans="1:16" ht="39" customHeight="1">
      <c r="B2" s="1" t="s">
        <v>0</v>
      </c>
      <c r="C2" s="734">
        <f>表紙!B5</f>
        <v>0</v>
      </c>
      <c r="D2" s="734"/>
      <c r="E2" s="734"/>
      <c r="F2" s="735"/>
      <c r="G2" s="269" t="s">
        <v>1</v>
      </c>
      <c r="H2" s="729">
        <f>表紙!E5</f>
        <v>0</v>
      </c>
      <c r="I2" s="729"/>
      <c r="J2" s="729"/>
      <c r="K2" s="729"/>
      <c r="L2" s="730"/>
      <c r="M2" s="1" t="s">
        <v>2</v>
      </c>
      <c r="N2" s="722">
        <f>表紙!J5</f>
        <v>0</v>
      </c>
      <c r="O2" s="722"/>
      <c r="P2" s="723"/>
    </row>
    <row r="3" spans="1:16" ht="39" customHeight="1">
      <c r="B3" s="57" t="s">
        <v>176</v>
      </c>
      <c r="C3" s="736">
        <f>表紙!B7</f>
        <v>0</v>
      </c>
      <c r="D3" s="736"/>
      <c r="E3" s="736"/>
      <c r="F3" s="737"/>
      <c r="G3" s="270" t="s">
        <v>177</v>
      </c>
      <c r="H3" s="729">
        <f>表紙!E7</f>
        <v>0</v>
      </c>
      <c r="I3" s="729"/>
      <c r="J3" s="729"/>
      <c r="K3" s="729"/>
      <c r="L3" s="730"/>
      <c r="M3" s="122" t="s">
        <v>3</v>
      </c>
      <c r="N3" s="724">
        <f>SUM(L28+L47)</f>
        <v>0</v>
      </c>
      <c r="O3" s="724"/>
      <c r="P3" s="43" t="s">
        <v>4</v>
      </c>
    </row>
    <row r="4" spans="1:16" ht="23.1" customHeight="1"/>
    <row r="5" spans="1:16" ht="18.75">
      <c r="B5" s="815" t="s">
        <v>191</v>
      </c>
      <c r="C5" s="815"/>
      <c r="D5" s="815"/>
      <c r="L5" s="742" t="s">
        <v>178</v>
      </c>
      <c r="M5" s="742"/>
      <c r="N5" s="761">
        <f>F28</f>
        <v>20950</v>
      </c>
      <c r="O5" s="761"/>
      <c r="P5" s="2" t="s">
        <v>4</v>
      </c>
    </row>
    <row r="6" spans="1:16" ht="18.75">
      <c r="B6" s="815"/>
      <c r="C6" s="815"/>
      <c r="D6" s="815"/>
      <c r="L6" s="705" t="s">
        <v>176</v>
      </c>
      <c r="M6" s="705"/>
      <c r="N6" s="761">
        <f>SUM(H28)</f>
        <v>0</v>
      </c>
      <c r="O6" s="761"/>
      <c r="P6" s="2" t="s">
        <v>4</v>
      </c>
    </row>
    <row r="7" spans="1:16" ht="18.75">
      <c r="L7" s="681" t="s">
        <v>236</v>
      </c>
      <c r="M7" s="681"/>
      <c r="N7" s="821">
        <f>SUM(N5:O6)</f>
        <v>20950</v>
      </c>
      <c r="O7" s="821"/>
      <c r="P7" s="2" t="s">
        <v>4</v>
      </c>
    </row>
    <row r="8" spans="1:16" ht="18" customHeight="1">
      <c r="A8" s="3"/>
      <c r="B8" s="713" t="s">
        <v>5</v>
      </c>
      <c r="C8" s="712" t="s">
        <v>221</v>
      </c>
      <c r="D8" s="713"/>
      <c r="E8" s="713"/>
      <c r="F8" s="713"/>
      <c r="G8" s="713"/>
      <c r="H8" s="713"/>
      <c r="I8" s="713"/>
      <c r="J8" s="702" t="s">
        <v>225</v>
      </c>
      <c r="K8" s="703"/>
      <c r="L8" s="703"/>
      <c r="M8" s="704"/>
      <c r="N8" s="751" t="s">
        <v>7</v>
      </c>
      <c r="O8" s="751"/>
      <c r="P8" s="752"/>
    </row>
    <row r="9" spans="1:16" ht="18" customHeight="1">
      <c r="A9" s="3"/>
      <c r="B9" s="742"/>
      <c r="C9" s="631" t="s">
        <v>8</v>
      </c>
      <c r="D9" s="632"/>
      <c r="E9" s="633"/>
      <c r="F9" s="932" t="s">
        <v>224</v>
      </c>
      <c r="G9" s="933"/>
      <c r="H9" s="553" t="s">
        <v>6</v>
      </c>
      <c r="I9" s="5" t="s">
        <v>173</v>
      </c>
      <c r="J9" s="118" t="s">
        <v>222</v>
      </c>
      <c r="K9" s="119" t="s">
        <v>176</v>
      </c>
      <c r="L9" s="631" t="s">
        <v>173</v>
      </c>
      <c r="M9" s="633"/>
      <c r="N9" s="813"/>
      <c r="O9" s="813"/>
      <c r="P9" s="814"/>
    </row>
    <row r="10" spans="1:16" ht="24.95" customHeight="1">
      <c r="A10" s="3"/>
      <c r="B10" s="31"/>
      <c r="C10" s="124"/>
      <c r="D10" s="6" t="s">
        <v>88</v>
      </c>
      <c r="E10" s="46" t="s">
        <v>250</v>
      </c>
      <c r="F10" s="794">
        <v>2400</v>
      </c>
      <c r="G10" s="795"/>
      <c r="H10" s="495"/>
      <c r="I10" s="578">
        <f>F10</f>
        <v>2400</v>
      </c>
      <c r="J10" s="429"/>
      <c r="K10" s="251"/>
      <c r="L10" s="745">
        <f>SUM(J10:K10)</f>
        <v>0</v>
      </c>
      <c r="M10" s="780"/>
      <c r="N10" s="929"/>
      <c r="O10" s="930"/>
      <c r="P10" s="931"/>
    </row>
    <row r="11" spans="1:16" ht="24.95" customHeight="1">
      <c r="A11" s="3"/>
      <c r="B11" s="35"/>
      <c r="C11" s="152"/>
      <c r="D11" s="65" t="s">
        <v>258</v>
      </c>
      <c r="E11" s="559" t="s">
        <v>508</v>
      </c>
      <c r="F11" s="781">
        <v>2200</v>
      </c>
      <c r="G11" s="782"/>
      <c r="H11" s="495"/>
      <c r="I11" s="486">
        <f t="shared" ref="I11:I23" si="0">F11</f>
        <v>2200</v>
      </c>
      <c r="J11" s="432"/>
      <c r="K11" s="251"/>
      <c r="L11" s="694">
        <f>SUM(J11:K11)</f>
        <v>0</v>
      </c>
      <c r="M11" s="685"/>
      <c r="N11" s="62" t="s">
        <v>174</v>
      </c>
      <c r="O11" s="63"/>
      <c r="P11" s="64"/>
    </row>
    <row r="12" spans="1:16" ht="24.95" customHeight="1">
      <c r="A12" s="3"/>
      <c r="B12" s="35"/>
      <c r="C12" s="152"/>
      <c r="D12" s="12" t="s">
        <v>89</v>
      </c>
      <c r="E12" s="46" t="s">
        <v>241</v>
      </c>
      <c r="F12" s="781">
        <v>1700</v>
      </c>
      <c r="G12" s="782"/>
      <c r="H12" s="495"/>
      <c r="I12" s="486">
        <f t="shared" si="0"/>
        <v>1700</v>
      </c>
      <c r="J12" s="432"/>
      <c r="K12" s="251"/>
      <c r="L12" s="694">
        <f t="shared" ref="L12:L24" si="1">SUM(J12:K12)</f>
        <v>0</v>
      </c>
      <c r="M12" s="685"/>
      <c r="N12" s="554" t="s">
        <v>519</v>
      </c>
      <c r="O12" s="555"/>
      <c r="P12" s="556"/>
    </row>
    <row r="13" spans="1:16" ht="24.95" customHeight="1">
      <c r="A13" s="3"/>
      <c r="B13" s="35"/>
      <c r="C13" s="152"/>
      <c r="D13" s="12" t="s">
        <v>90</v>
      </c>
      <c r="E13" s="46" t="s">
        <v>241</v>
      </c>
      <c r="F13" s="781">
        <v>1600</v>
      </c>
      <c r="G13" s="782"/>
      <c r="H13" s="495"/>
      <c r="I13" s="486">
        <f t="shared" si="0"/>
        <v>1600</v>
      </c>
      <c r="J13" s="432"/>
      <c r="K13" s="251"/>
      <c r="L13" s="694">
        <f>SUM(J13:K13)</f>
        <v>0</v>
      </c>
      <c r="M13" s="685"/>
      <c r="N13" s="793"/>
      <c r="O13" s="770"/>
      <c r="P13" s="771"/>
    </row>
    <row r="14" spans="1:16" ht="24.95" customHeight="1">
      <c r="A14" s="3"/>
      <c r="B14" s="177"/>
      <c r="C14" s="157"/>
      <c r="D14" s="12" t="s">
        <v>91</v>
      </c>
      <c r="E14" s="46" t="s">
        <v>241</v>
      </c>
      <c r="F14" s="781">
        <v>1150</v>
      </c>
      <c r="G14" s="782"/>
      <c r="H14" s="495"/>
      <c r="I14" s="486">
        <f t="shared" si="0"/>
        <v>1150</v>
      </c>
      <c r="J14" s="432"/>
      <c r="K14" s="251"/>
      <c r="L14" s="694">
        <f t="shared" si="1"/>
        <v>0</v>
      </c>
      <c r="M14" s="685"/>
      <c r="N14" s="793"/>
      <c r="O14" s="770"/>
      <c r="P14" s="771"/>
    </row>
    <row r="15" spans="1:16" ht="24.95" customHeight="1">
      <c r="A15" s="3"/>
      <c r="B15" s="35"/>
      <c r="C15" s="152"/>
      <c r="D15" s="65" t="s">
        <v>92</v>
      </c>
      <c r="E15" s="559" t="s">
        <v>243</v>
      </c>
      <c r="F15" s="781">
        <v>1250</v>
      </c>
      <c r="G15" s="782"/>
      <c r="H15" s="495"/>
      <c r="I15" s="486">
        <f t="shared" si="0"/>
        <v>1250</v>
      </c>
      <c r="J15" s="432"/>
      <c r="K15" s="251"/>
      <c r="L15" s="694">
        <f t="shared" ref="L15:L23" si="2">SUM(J15:K15)</f>
        <v>0</v>
      </c>
      <c r="M15" s="685"/>
      <c r="N15" s="793"/>
      <c r="O15" s="770"/>
      <c r="P15" s="771"/>
    </row>
    <row r="16" spans="1:16" ht="24.95" customHeight="1">
      <c r="A16" s="3"/>
      <c r="B16" s="35"/>
      <c r="C16" s="152"/>
      <c r="D16" s="34" t="s">
        <v>93</v>
      </c>
      <c r="E16" s="559" t="s">
        <v>243</v>
      </c>
      <c r="F16" s="781">
        <v>2100</v>
      </c>
      <c r="G16" s="782"/>
      <c r="H16" s="495"/>
      <c r="I16" s="486">
        <f t="shared" si="0"/>
        <v>2100</v>
      </c>
      <c r="J16" s="432"/>
      <c r="K16" s="251"/>
      <c r="L16" s="694">
        <f t="shared" si="2"/>
        <v>0</v>
      </c>
      <c r="M16" s="685"/>
      <c r="N16" s="793"/>
      <c r="O16" s="770"/>
      <c r="P16" s="771"/>
    </row>
    <row r="17" spans="1:16" ht="24.95" customHeight="1">
      <c r="A17" s="3"/>
      <c r="B17" s="35"/>
      <c r="C17" s="152"/>
      <c r="D17" s="34" t="s">
        <v>94</v>
      </c>
      <c r="E17" s="46" t="s">
        <v>241</v>
      </c>
      <c r="F17" s="781">
        <v>1600</v>
      </c>
      <c r="G17" s="782"/>
      <c r="H17" s="495"/>
      <c r="I17" s="486">
        <f t="shared" si="0"/>
        <v>1600</v>
      </c>
      <c r="J17" s="432"/>
      <c r="K17" s="251"/>
      <c r="L17" s="694">
        <f t="shared" si="2"/>
        <v>0</v>
      </c>
      <c r="M17" s="685"/>
      <c r="N17" s="793"/>
      <c r="O17" s="770"/>
      <c r="P17" s="771"/>
    </row>
    <row r="18" spans="1:16" ht="24.95" customHeight="1">
      <c r="A18" s="3"/>
      <c r="B18" s="35"/>
      <c r="C18" s="152"/>
      <c r="D18" s="12" t="s">
        <v>95</v>
      </c>
      <c r="E18" s="46" t="s">
        <v>241</v>
      </c>
      <c r="F18" s="781">
        <v>1550</v>
      </c>
      <c r="G18" s="782"/>
      <c r="H18" s="495"/>
      <c r="I18" s="486">
        <f t="shared" si="0"/>
        <v>1550</v>
      </c>
      <c r="J18" s="432"/>
      <c r="K18" s="251"/>
      <c r="L18" s="694">
        <f t="shared" si="2"/>
        <v>0</v>
      </c>
      <c r="M18" s="685"/>
      <c r="N18" s="793"/>
      <c r="O18" s="770"/>
      <c r="P18" s="771"/>
    </row>
    <row r="19" spans="1:16" ht="24.95" customHeight="1">
      <c r="A19" s="3"/>
      <c r="B19" s="35"/>
      <c r="C19" s="152"/>
      <c r="D19" s="12" t="s">
        <v>96</v>
      </c>
      <c r="E19" s="46" t="s">
        <v>247</v>
      </c>
      <c r="F19" s="781">
        <v>1200</v>
      </c>
      <c r="G19" s="782"/>
      <c r="H19" s="495"/>
      <c r="I19" s="486">
        <f t="shared" si="0"/>
        <v>1200</v>
      </c>
      <c r="J19" s="432"/>
      <c r="K19" s="251"/>
      <c r="L19" s="694">
        <f t="shared" si="2"/>
        <v>0</v>
      </c>
      <c r="M19" s="685"/>
      <c r="N19" s="793"/>
      <c r="O19" s="770"/>
      <c r="P19" s="771"/>
    </row>
    <row r="20" spans="1:16" ht="24.95" customHeight="1">
      <c r="A20" s="3"/>
      <c r="B20" s="58"/>
      <c r="C20" s="152"/>
      <c r="D20" s="12" t="s">
        <v>266</v>
      </c>
      <c r="E20" s="46" t="s">
        <v>247</v>
      </c>
      <c r="F20" s="781">
        <v>1000</v>
      </c>
      <c r="G20" s="782"/>
      <c r="H20" s="495"/>
      <c r="I20" s="486">
        <f t="shared" si="0"/>
        <v>1000</v>
      </c>
      <c r="J20" s="432"/>
      <c r="K20" s="251"/>
      <c r="L20" s="694">
        <f t="shared" si="2"/>
        <v>0</v>
      </c>
      <c r="M20" s="685"/>
      <c r="N20" s="793"/>
      <c r="O20" s="770"/>
      <c r="P20" s="771"/>
    </row>
    <row r="21" spans="1:16" ht="24.95" customHeight="1">
      <c r="A21" s="3"/>
      <c r="B21" s="35"/>
      <c r="C21" s="179" t="s">
        <v>202</v>
      </c>
      <c r="D21" s="65" t="s">
        <v>97</v>
      </c>
      <c r="E21" s="46" t="s">
        <v>243</v>
      </c>
      <c r="F21" s="781">
        <v>1300</v>
      </c>
      <c r="G21" s="782"/>
      <c r="H21" s="495">
        <f t="shared" ref="H21:H27" si="3">I21-F21</f>
        <v>0</v>
      </c>
      <c r="I21" s="486">
        <f t="shared" si="0"/>
        <v>1300</v>
      </c>
      <c r="J21" s="432"/>
      <c r="K21" s="251"/>
      <c r="L21" s="694">
        <f t="shared" si="2"/>
        <v>0</v>
      </c>
      <c r="M21" s="685"/>
      <c r="N21" s="926" t="s">
        <v>208</v>
      </c>
      <c r="O21" s="927"/>
      <c r="P21" s="928"/>
    </row>
    <row r="22" spans="1:16" ht="24.95" customHeight="1">
      <c r="A22" s="3"/>
      <c r="B22" s="177"/>
      <c r="C22" s="179"/>
      <c r="D22" s="65" t="s">
        <v>98</v>
      </c>
      <c r="E22" s="46" t="s">
        <v>238</v>
      </c>
      <c r="F22" s="781">
        <v>850</v>
      </c>
      <c r="G22" s="782"/>
      <c r="H22" s="495">
        <f t="shared" si="3"/>
        <v>0</v>
      </c>
      <c r="I22" s="486">
        <f t="shared" si="0"/>
        <v>850</v>
      </c>
      <c r="J22" s="432"/>
      <c r="K22" s="251"/>
      <c r="L22" s="694">
        <f t="shared" si="2"/>
        <v>0</v>
      </c>
      <c r="M22" s="685"/>
      <c r="N22" s="836" t="s">
        <v>520</v>
      </c>
      <c r="O22" s="934"/>
      <c r="P22" s="935"/>
    </row>
    <row r="23" spans="1:16" ht="24.95" customHeight="1">
      <c r="A23" s="3"/>
      <c r="B23" s="177"/>
      <c r="C23" s="179"/>
      <c r="D23" s="65" t="s">
        <v>99</v>
      </c>
      <c r="E23" s="46" t="s">
        <v>243</v>
      </c>
      <c r="F23" s="781">
        <v>1050</v>
      </c>
      <c r="G23" s="782"/>
      <c r="H23" s="495"/>
      <c r="I23" s="486">
        <f t="shared" si="0"/>
        <v>1050</v>
      </c>
      <c r="J23" s="432"/>
      <c r="K23" s="236"/>
      <c r="L23" s="694">
        <f t="shared" si="2"/>
        <v>0</v>
      </c>
      <c r="M23" s="685"/>
      <c r="N23" s="836"/>
      <c r="O23" s="934"/>
      <c r="P23" s="935"/>
    </row>
    <row r="24" spans="1:16" ht="24.95" customHeight="1">
      <c r="A24" s="3"/>
      <c r="B24" s="177"/>
      <c r="C24" s="179"/>
      <c r="D24" s="65"/>
      <c r="E24" s="46"/>
      <c r="F24" s="781"/>
      <c r="G24" s="782"/>
      <c r="H24" s="573"/>
      <c r="I24" s="573">
        <f>F24</f>
        <v>0</v>
      </c>
      <c r="J24" s="237"/>
      <c r="K24" s="232"/>
      <c r="L24" s="694">
        <f t="shared" si="1"/>
        <v>0</v>
      </c>
      <c r="M24" s="685"/>
      <c r="N24" s="936"/>
      <c r="O24" s="937"/>
      <c r="P24" s="938"/>
    </row>
    <row r="25" spans="1:16" ht="24.95" customHeight="1">
      <c r="A25" s="3"/>
      <c r="B25" s="177"/>
      <c r="C25" s="179"/>
      <c r="D25" s="65"/>
      <c r="E25" s="46"/>
      <c r="F25" s="781"/>
      <c r="G25" s="925"/>
      <c r="H25" s="573"/>
      <c r="I25" s="486">
        <f>F25</f>
        <v>0</v>
      </c>
      <c r="J25" s="247"/>
      <c r="K25" s="222"/>
      <c r="L25" s="694">
        <f t="shared" ref="L25" si="4">SUM(J25:K25)</f>
        <v>0</v>
      </c>
      <c r="M25" s="686"/>
      <c r="N25" s="950"/>
      <c r="O25" s="951"/>
      <c r="P25" s="952"/>
    </row>
    <row r="26" spans="1:16" ht="24.95" customHeight="1">
      <c r="A26" s="3"/>
      <c r="B26" s="177"/>
      <c r="C26" s="157"/>
      <c r="D26" s="67"/>
      <c r="E26" s="66"/>
      <c r="F26" s="871"/>
      <c r="G26" s="872"/>
      <c r="H26" s="15">
        <f t="shared" si="3"/>
        <v>0</v>
      </c>
      <c r="I26" s="29"/>
      <c r="J26" s="252"/>
      <c r="K26" s="244"/>
      <c r="L26" s="694">
        <f>SUM(J26:K26)</f>
        <v>0</v>
      </c>
      <c r="M26" s="685"/>
      <c r="N26" s="793"/>
      <c r="O26" s="770"/>
      <c r="P26" s="771"/>
    </row>
    <row r="27" spans="1:16" ht="24.95" customHeight="1" thickBot="1">
      <c r="A27" s="3"/>
      <c r="B27" s="178"/>
      <c r="C27" s="158"/>
      <c r="D27" s="69"/>
      <c r="E27" s="70"/>
      <c r="F27" s="772"/>
      <c r="G27" s="773"/>
      <c r="H27" s="68">
        <f t="shared" si="3"/>
        <v>0</v>
      </c>
      <c r="I27" s="42"/>
      <c r="J27" s="233"/>
      <c r="K27" s="242"/>
      <c r="L27" s="774">
        <f>SUM(J27:K27)</f>
        <v>0</v>
      </c>
      <c r="M27" s="775"/>
      <c r="N27" s="873"/>
      <c r="O27" s="776"/>
      <c r="P27" s="777"/>
    </row>
    <row r="28" spans="1:16" ht="24.95" customHeight="1" thickTop="1">
      <c r="A28" s="3"/>
      <c r="B28" s="149"/>
      <c r="C28" s="738" t="str">
        <f>CONCATENATE(FIXED(COUNTA(D10:D27),0,0),"　店")</f>
        <v>14　店</v>
      </c>
      <c r="D28" s="739"/>
      <c r="E28" s="740"/>
      <c r="F28" s="939">
        <f>SUM(F10:F27)</f>
        <v>20950</v>
      </c>
      <c r="G28" s="940"/>
      <c r="H28" s="33">
        <f>SUM(H10:H27)</f>
        <v>0</v>
      </c>
      <c r="I28" s="71">
        <f>SUM(I10:I27)</f>
        <v>20950</v>
      </c>
      <c r="J28" s="227">
        <f>SUM(J10:J27)</f>
        <v>0</v>
      </c>
      <c r="K28" s="228">
        <f>SUM(K10:K27)</f>
        <v>0</v>
      </c>
      <c r="L28" s="695">
        <f>SUM(L10:M27)</f>
        <v>0</v>
      </c>
      <c r="M28" s="890"/>
      <c r="N28" s="810"/>
      <c r="O28" s="811"/>
      <c r="P28" s="812"/>
    </row>
    <row r="29" spans="1:16" ht="23.1" customHeight="1">
      <c r="B29" s="72"/>
      <c r="C29" s="10"/>
      <c r="D29" s="73"/>
      <c r="E29" s="74"/>
      <c r="F29" s="75"/>
      <c r="G29" s="75"/>
      <c r="H29" s="76"/>
      <c r="I29" s="76"/>
      <c r="J29" s="77"/>
      <c r="K29" s="77"/>
      <c r="L29" s="953"/>
      <c r="M29" s="953"/>
      <c r="N29" s="857"/>
      <c r="O29" s="857"/>
      <c r="P29" s="857"/>
    </row>
    <row r="30" spans="1:16" ht="23.1" customHeight="1">
      <c r="B30" s="815" t="s">
        <v>192</v>
      </c>
      <c r="C30" s="815"/>
      <c r="D30" s="815"/>
      <c r="E30" s="49"/>
      <c r="F30" s="50"/>
      <c r="G30" s="50"/>
      <c r="H30" s="51"/>
      <c r="I30" s="51"/>
      <c r="J30" s="51"/>
      <c r="K30" s="51"/>
      <c r="L30" s="742" t="s">
        <v>178</v>
      </c>
      <c r="M30" s="742"/>
      <c r="N30" s="761">
        <f>F47</f>
        <v>4200</v>
      </c>
      <c r="O30" s="761"/>
      <c r="P30" s="2" t="s">
        <v>4</v>
      </c>
    </row>
    <row r="31" spans="1:16" ht="23.1" customHeight="1">
      <c r="B31" s="815"/>
      <c r="C31" s="815"/>
      <c r="D31" s="815"/>
      <c r="E31" s="49"/>
      <c r="F31" s="50"/>
      <c r="G31" s="50"/>
      <c r="H31" s="51"/>
      <c r="I31" s="51"/>
      <c r="J31" s="51"/>
      <c r="K31" s="51"/>
      <c r="L31" s="705" t="s">
        <v>176</v>
      </c>
      <c r="M31" s="705"/>
      <c r="N31" s="761">
        <f>SUM(H47)</f>
        <v>0</v>
      </c>
      <c r="O31" s="761"/>
      <c r="P31" s="2" t="s">
        <v>4</v>
      </c>
    </row>
    <row r="32" spans="1:16" ht="22.5" customHeight="1">
      <c r="B32" s="52"/>
      <c r="D32" s="53"/>
      <c r="E32" s="54"/>
      <c r="F32" s="50"/>
      <c r="G32" s="50"/>
      <c r="H32" s="51"/>
      <c r="I32" s="51"/>
      <c r="J32" s="51"/>
      <c r="K32" s="51"/>
      <c r="L32" s="681" t="s">
        <v>236</v>
      </c>
      <c r="M32" s="681"/>
      <c r="N32" s="821">
        <f>SUM(N30:O31)</f>
        <v>4200</v>
      </c>
      <c r="O32" s="821"/>
      <c r="P32" s="2" t="s">
        <v>4</v>
      </c>
    </row>
    <row r="33" spans="2:16" ht="18" customHeight="1">
      <c r="B33" s="843" t="s">
        <v>5</v>
      </c>
      <c r="C33" s="712" t="s">
        <v>221</v>
      </c>
      <c r="D33" s="713"/>
      <c r="E33" s="713"/>
      <c r="F33" s="713"/>
      <c r="G33" s="713"/>
      <c r="H33" s="713"/>
      <c r="I33" s="713"/>
      <c r="J33" s="702" t="s">
        <v>225</v>
      </c>
      <c r="K33" s="703"/>
      <c r="L33" s="703"/>
      <c r="M33" s="704"/>
      <c r="N33" s="751" t="s">
        <v>7</v>
      </c>
      <c r="O33" s="751"/>
      <c r="P33" s="752"/>
    </row>
    <row r="34" spans="2:16" ht="18" customHeight="1">
      <c r="B34" s="844"/>
      <c r="C34" s="631" t="s">
        <v>8</v>
      </c>
      <c r="D34" s="632"/>
      <c r="E34" s="633"/>
      <c r="F34" s="631" t="s">
        <v>224</v>
      </c>
      <c r="G34" s="633"/>
      <c r="H34" s="4" t="s">
        <v>6</v>
      </c>
      <c r="I34" s="5" t="s">
        <v>173</v>
      </c>
      <c r="J34" s="118" t="s">
        <v>222</v>
      </c>
      <c r="K34" s="119" t="s">
        <v>176</v>
      </c>
      <c r="L34" s="631" t="s">
        <v>173</v>
      </c>
      <c r="M34" s="633"/>
      <c r="N34" s="813"/>
      <c r="O34" s="813"/>
      <c r="P34" s="814"/>
    </row>
    <row r="35" spans="2:16" ht="24.95" customHeight="1">
      <c r="B35" s="78" t="s">
        <v>210</v>
      </c>
      <c r="C35" s="180"/>
      <c r="D35" s="40" t="s">
        <v>100</v>
      </c>
      <c r="E35" s="79" t="s">
        <v>251</v>
      </c>
      <c r="F35" s="557" t="s">
        <v>311</v>
      </c>
      <c r="G35" s="558">
        <v>1500</v>
      </c>
      <c r="H35" s="495"/>
      <c r="I35" s="491">
        <f>G35</f>
        <v>1500</v>
      </c>
      <c r="J35" s="437"/>
      <c r="K35" s="251"/>
      <c r="L35" s="796">
        <f>SUM(J35:K35)</f>
        <v>0</v>
      </c>
      <c r="M35" s="797"/>
      <c r="N35" s="945" t="s">
        <v>207</v>
      </c>
      <c r="O35" s="946"/>
      <c r="P35" s="947"/>
    </row>
    <row r="36" spans="2:16" ht="24.95" customHeight="1">
      <c r="B36" s="78"/>
      <c r="C36" s="180"/>
      <c r="D36" s="40"/>
      <c r="E36" s="79"/>
      <c r="F36" s="341"/>
      <c r="G36" s="587"/>
      <c r="H36" s="491"/>
      <c r="I36" s="491"/>
      <c r="J36" s="226"/>
      <c r="K36" s="222"/>
      <c r="L36" s="228"/>
      <c r="M36" s="234"/>
      <c r="N36" s="909" t="s">
        <v>521</v>
      </c>
      <c r="O36" s="910"/>
      <c r="P36" s="911"/>
    </row>
    <row r="37" spans="2:16" ht="24.95" customHeight="1">
      <c r="B37" s="320"/>
      <c r="C37" s="182"/>
      <c r="D37" s="38"/>
      <c r="E37" s="84"/>
      <c r="F37" s="920"/>
      <c r="G37" s="921"/>
      <c r="H37" s="39">
        <f>I37-F37</f>
        <v>0</v>
      </c>
      <c r="I37" s="39"/>
      <c r="J37" s="240"/>
      <c r="K37" s="240"/>
      <c r="L37" s="948">
        <f t="shared" ref="L37:L46" si="5">SUM(J37:K37)</f>
        <v>0</v>
      </c>
      <c r="M37" s="949"/>
      <c r="N37" s="909"/>
      <c r="O37" s="910"/>
      <c r="P37" s="911"/>
    </row>
    <row r="38" spans="2:16" ht="24.95" customHeight="1">
      <c r="B38" s="78" t="s">
        <v>211</v>
      </c>
      <c r="C38" s="180"/>
      <c r="D38" s="40" t="s">
        <v>101</v>
      </c>
      <c r="E38" s="79" t="s">
        <v>238</v>
      </c>
      <c r="F38" s="923"/>
      <c r="G38" s="924"/>
      <c r="H38" s="328"/>
      <c r="I38" s="328"/>
      <c r="J38" s="226"/>
      <c r="K38" s="318"/>
      <c r="L38" s="922">
        <f t="shared" si="5"/>
        <v>0</v>
      </c>
      <c r="M38" s="690"/>
      <c r="N38" s="849" t="s">
        <v>232</v>
      </c>
      <c r="O38" s="850"/>
      <c r="P38" s="851"/>
    </row>
    <row r="39" spans="2:16" ht="24.95" customHeight="1">
      <c r="B39" s="80"/>
      <c r="C39" s="179"/>
      <c r="D39" s="65"/>
      <c r="E39" s="81"/>
      <c r="F39" s="326"/>
      <c r="G39" s="327"/>
      <c r="H39" s="328"/>
      <c r="I39" s="326"/>
      <c r="J39" s="237"/>
      <c r="K39" s="247"/>
      <c r="L39" s="311"/>
      <c r="M39" s="239"/>
      <c r="N39" s="906" t="s">
        <v>522</v>
      </c>
      <c r="O39" s="907"/>
      <c r="P39" s="908"/>
    </row>
    <row r="40" spans="2:16" ht="24.95" customHeight="1">
      <c r="B40" s="80"/>
      <c r="C40" s="179"/>
      <c r="D40" s="65"/>
      <c r="E40" s="81"/>
      <c r="F40" s="920"/>
      <c r="G40" s="921"/>
      <c r="H40" s="41">
        <f>I40-F40</f>
        <v>0</v>
      </c>
      <c r="I40" s="29"/>
      <c r="J40" s="237"/>
      <c r="K40" s="247"/>
      <c r="L40" s="805">
        <f t="shared" si="5"/>
        <v>0</v>
      </c>
      <c r="M40" s="806"/>
      <c r="N40" s="914"/>
      <c r="O40" s="915"/>
      <c r="P40" s="916"/>
    </row>
    <row r="41" spans="2:16" ht="24.95" customHeight="1">
      <c r="B41" s="800" t="s">
        <v>212</v>
      </c>
      <c r="C41" s="181" t="s">
        <v>203</v>
      </c>
      <c r="D41" s="37" t="s">
        <v>102</v>
      </c>
      <c r="E41" s="82" t="s">
        <v>243</v>
      </c>
      <c r="F41" s="293"/>
      <c r="G41" s="294">
        <v>800</v>
      </c>
      <c r="H41" s="83"/>
      <c r="I41" s="23">
        <f>G41</f>
        <v>800</v>
      </c>
      <c r="J41" s="437"/>
      <c r="K41" s="248"/>
      <c r="L41" s="796">
        <f>SUM(J41:K41)</f>
        <v>0</v>
      </c>
      <c r="M41" s="797"/>
      <c r="N41" s="144" t="s">
        <v>206</v>
      </c>
      <c r="O41" s="145"/>
      <c r="P41" s="317"/>
    </row>
    <row r="42" spans="2:16" ht="24.95" customHeight="1">
      <c r="B42" s="808"/>
      <c r="C42" s="164"/>
      <c r="D42" s="581" t="s">
        <v>506</v>
      </c>
      <c r="E42" s="61" t="s">
        <v>243</v>
      </c>
      <c r="F42" s="291"/>
      <c r="G42" s="292">
        <v>700</v>
      </c>
      <c r="H42" s="56"/>
      <c r="I42" s="15">
        <f>G42</f>
        <v>700</v>
      </c>
      <c r="J42" s="438"/>
      <c r="K42" s="236"/>
      <c r="L42" s="805">
        <f>SUM(J42:K42)</f>
        <v>0</v>
      </c>
      <c r="M42" s="806"/>
      <c r="N42" s="942" t="s">
        <v>523</v>
      </c>
      <c r="O42" s="943"/>
      <c r="P42" s="944"/>
    </row>
    <row r="43" spans="2:16" ht="23.1" customHeight="1">
      <c r="B43" s="941"/>
      <c r="C43" s="164" t="s">
        <v>204</v>
      </c>
      <c r="D43" s="12" t="s">
        <v>103</v>
      </c>
      <c r="E43" s="61" t="s">
        <v>243</v>
      </c>
      <c r="F43" s="291"/>
      <c r="G43" s="292">
        <v>1200</v>
      </c>
      <c r="H43" s="56"/>
      <c r="I43" s="15">
        <f>G43</f>
        <v>1200</v>
      </c>
      <c r="J43" s="432"/>
      <c r="K43" s="342"/>
      <c r="L43" s="694">
        <f>SUM(J43:K43)</f>
        <v>0</v>
      </c>
      <c r="M43" s="686"/>
      <c r="N43" s="849" t="s">
        <v>205</v>
      </c>
      <c r="O43" s="850"/>
      <c r="P43" s="851"/>
    </row>
    <row r="44" spans="2:16" ht="23.1" customHeight="1">
      <c r="B44" s="140"/>
      <c r="C44" s="180"/>
      <c r="D44" s="40"/>
      <c r="E44" s="329"/>
      <c r="F44" s="330"/>
      <c r="G44" s="331"/>
      <c r="H44" s="41"/>
      <c r="I44" s="41"/>
      <c r="J44" s="226"/>
      <c r="K44" s="332"/>
      <c r="L44" s="296"/>
      <c r="M44" s="295"/>
      <c r="N44" s="833" t="s">
        <v>209</v>
      </c>
      <c r="O44" s="813"/>
      <c r="P44" s="814"/>
    </row>
    <row r="45" spans="2:16" ht="24.95" customHeight="1">
      <c r="B45" s="35"/>
      <c r="C45" s="159"/>
      <c r="D45" s="40"/>
      <c r="E45" s="52"/>
      <c r="F45" s="912"/>
      <c r="G45" s="913"/>
      <c r="H45" s="41">
        <f>I45-F45</f>
        <v>0</v>
      </c>
      <c r="I45" s="167"/>
      <c r="J45" s="261"/>
      <c r="K45" s="250"/>
      <c r="L45" s="695">
        <f t="shared" si="5"/>
        <v>0</v>
      </c>
      <c r="M45" s="890"/>
      <c r="N45" s="755"/>
      <c r="O45" s="756"/>
      <c r="P45" s="757"/>
    </row>
    <row r="46" spans="2:16" ht="24.95" customHeight="1" thickBot="1">
      <c r="B46" s="24"/>
      <c r="C46" s="159"/>
      <c r="D46" s="6"/>
      <c r="E46" s="85"/>
      <c r="F46" s="772"/>
      <c r="G46" s="773"/>
      <c r="H46" s="41">
        <f>I46-F46</f>
        <v>0</v>
      </c>
      <c r="I46" s="15"/>
      <c r="J46" s="244"/>
      <c r="K46" s="224"/>
      <c r="L46" s="805">
        <f t="shared" si="5"/>
        <v>0</v>
      </c>
      <c r="M46" s="806"/>
      <c r="N46" s="917"/>
      <c r="O46" s="918"/>
      <c r="P46" s="919"/>
    </row>
    <row r="47" spans="2:16" ht="24.95" customHeight="1" thickTop="1">
      <c r="B47" s="156"/>
      <c r="C47" s="738" t="str">
        <f>CONCATENATE(FIXED(COUNTA(D35:D46)-1,0,0),"　店")</f>
        <v>4　店</v>
      </c>
      <c r="D47" s="739"/>
      <c r="E47" s="740"/>
      <c r="F47" s="692">
        <f>SUM(F35:G46)</f>
        <v>4200</v>
      </c>
      <c r="G47" s="693"/>
      <c r="H47" s="22">
        <f>SUM(H35:H46)</f>
        <v>0</v>
      </c>
      <c r="I47" s="22">
        <f>SUM(I35:I46)</f>
        <v>4200</v>
      </c>
      <c r="J47" s="229">
        <f>SUM(J35:J46)</f>
        <v>0</v>
      </c>
      <c r="K47" s="230">
        <f>SUM(K35:K46)</f>
        <v>0</v>
      </c>
      <c r="L47" s="700">
        <f>SUM(L35:M46)</f>
        <v>0</v>
      </c>
      <c r="M47" s="880"/>
      <c r="N47" s="810"/>
      <c r="O47" s="811"/>
      <c r="P47" s="812"/>
    </row>
    <row r="48" spans="2:16" ht="15" customHeight="1"/>
    <row r="49" spans="2:12">
      <c r="B49" s="274" t="s">
        <v>272</v>
      </c>
      <c r="C49" s="274"/>
      <c r="D49" s="274"/>
      <c r="E49" s="274"/>
      <c r="F49" s="274"/>
      <c r="G49" s="274"/>
      <c r="H49" s="274"/>
      <c r="I49" s="274"/>
      <c r="J49" s="274"/>
      <c r="K49" s="274"/>
      <c r="L49" s="274"/>
    </row>
    <row r="50" spans="2:12" ht="18" customHeight="1">
      <c r="B50" s="310" t="s">
        <v>468</v>
      </c>
      <c r="L50" s="274"/>
    </row>
    <row r="51" spans="2:12" ht="18" customHeight="1">
      <c r="B51" s="278" t="s">
        <v>469</v>
      </c>
      <c r="L51" s="274"/>
    </row>
    <row r="52" spans="2:12">
      <c r="B52" s="310" t="s">
        <v>471</v>
      </c>
      <c r="L52" s="274"/>
    </row>
    <row r="53" spans="2:12">
      <c r="B53" s="310" t="s">
        <v>473</v>
      </c>
      <c r="L53" s="274"/>
    </row>
    <row r="54" spans="2:12">
      <c r="B54" s="278" t="s">
        <v>474</v>
      </c>
      <c r="L54" s="274"/>
    </row>
    <row r="55" spans="2:12">
      <c r="B55" s="310" t="s">
        <v>472</v>
      </c>
      <c r="L55" s="274"/>
    </row>
  </sheetData>
  <sheetProtection algorithmName="SHA-512" hashValue="G9GtTEcdZ+lSe3C7tLItQtI+4UJTAq8ofDJlXh0qFLhZGo79KZQFirwIgT6Vq2CtelaTOFcpeauQIq+4mAHD9A==" saltValue="GPwEwTO2tkdmyku7hNSAKg==" spinCount="100000" sheet="1" objects="1" scenarios="1"/>
  <mergeCells count="122">
    <mergeCell ref="J33:M33"/>
    <mergeCell ref="L30:M30"/>
    <mergeCell ref="N35:P35"/>
    <mergeCell ref="L37:M37"/>
    <mergeCell ref="N37:P37"/>
    <mergeCell ref="L34:M34"/>
    <mergeCell ref="L35:M35"/>
    <mergeCell ref="N31:O31"/>
    <mergeCell ref="N25:P25"/>
    <mergeCell ref="L28:M28"/>
    <mergeCell ref="N28:P28"/>
    <mergeCell ref="L29:M29"/>
    <mergeCell ref="N29:P29"/>
    <mergeCell ref="B41:B43"/>
    <mergeCell ref="L41:M41"/>
    <mergeCell ref="L42:M42"/>
    <mergeCell ref="N42:P42"/>
    <mergeCell ref="L43:M43"/>
    <mergeCell ref="L47:M47"/>
    <mergeCell ref="N47:P47"/>
    <mergeCell ref="L45:M45"/>
    <mergeCell ref="N45:P45"/>
    <mergeCell ref="L46:M46"/>
    <mergeCell ref="N43:P43"/>
    <mergeCell ref="B33:B34"/>
    <mergeCell ref="C33:I33"/>
    <mergeCell ref="N33:P34"/>
    <mergeCell ref="N30:O30"/>
    <mergeCell ref="N32:O32"/>
    <mergeCell ref="N22:P22"/>
    <mergeCell ref="L26:M26"/>
    <mergeCell ref="N26:P26"/>
    <mergeCell ref="L27:M27"/>
    <mergeCell ref="N27:P27"/>
    <mergeCell ref="N23:P23"/>
    <mergeCell ref="L24:M24"/>
    <mergeCell ref="N24:P24"/>
    <mergeCell ref="L25:M25"/>
    <mergeCell ref="L22:M22"/>
    <mergeCell ref="F26:G26"/>
    <mergeCell ref="F27:G27"/>
    <mergeCell ref="F28:G28"/>
    <mergeCell ref="F34:G34"/>
    <mergeCell ref="L23:M23"/>
    <mergeCell ref="C28:E28"/>
    <mergeCell ref="L31:M31"/>
    <mergeCell ref="L32:M32"/>
    <mergeCell ref="C34:E34"/>
    <mergeCell ref="N17:P17"/>
    <mergeCell ref="L18:M18"/>
    <mergeCell ref="N18:P18"/>
    <mergeCell ref="N19:P19"/>
    <mergeCell ref="N8:P9"/>
    <mergeCell ref="L15:M15"/>
    <mergeCell ref="N15:P15"/>
    <mergeCell ref="L20:M20"/>
    <mergeCell ref="N20:P20"/>
    <mergeCell ref="N13:P13"/>
    <mergeCell ref="L19:M19"/>
    <mergeCell ref="N2:P2"/>
    <mergeCell ref="N10:P10"/>
    <mergeCell ref="L11:M11"/>
    <mergeCell ref="N3:O3"/>
    <mergeCell ref="N14:P14"/>
    <mergeCell ref="F9:G9"/>
    <mergeCell ref="L5:M5"/>
    <mergeCell ref="L6:M6"/>
    <mergeCell ref="L7:M7"/>
    <mergeCell ref="J8:M8"/>
    <mergeCell ref="L14:M14"/>
    <mergeCell ref="L9:M9"/>
    <mergeCell ref="L10:M10"/>
    <mergeCell ref="F11:G11"/>
    <mergeCell ref="F14:G14"/>
    <mergeCell ref="N7:O7"/>
    <mergeCell ref="C2:F2"/>
    <mergeCell ref="H2:L2"/>
    <mergeCell ref="C3:F3"/>
    <mergeCell ref="H3:L3"/>
    <mergeCell ref="F10:G10"/>
    <mergeCell ref="F12:G12"/>
    <mergeCell ref="F13:G13"/>
    <mergeCell ref="N6:O6"/>
    <mergeCell ref="N5:O5"/>
    <mergeCell ref="F21:G21"/>
    <mergeCell ref="F22:G22"/>
    <mergeCell ref="F23:G23"/>
    <mergeCell ref="F24:G24"/>
    <mergeCell ref="F25:G25"/>
    <mergeCell ref="B30:D31"/>
    <mergeCell ref="B5:D6"/>
    <mergeCell ref="B8:B9"/>
    <mergeCell ref="C8:I8"/>
    <mergeCell ref="C9:E9"/>
    <mergeCell ref="F20:G20"/>
    <mergeCell ref="F18:G18"/>
    <mergeCell ref="F19:G19"/>
    <mergeCell ref="N16:P16"/>
    <mergeCell ref="F16:G16"/>
    <mergeCell ref="L16:M16"/>
    <mergeCell ref="L12:M12"/>
    <mergeCell ref="L13:M13"/>
    <mergeCell ref="F15:G15"/>
    <mergeCell ref="F17:G17"/>
    <mergeCell ref="L21:M21"/>
    <mergeCell ref="N21:P21"/>
    <mergeCell ref="L17:M17"/>
    <mergeCell ref="N39:P39"/>
    <mergeCell ref="N44:P44"/>
    <mergeCell ref="N36:P36"/>
    <mergeCell ref="C47:E47"/>
    <mergeCell ref="F45:G45"/>
    <mergeCell ref="F46:G46"/>
    <mergeCell ref="F47:G47"/>
    <mergeCell ref="N40:P40"/>
    <mergeCell ref="N46:P46"/>
    <mergeCell ref="F37:G37"/>
    <mergeCell ref="F40:G40"/>
    <mergeCell ref="L38:M38"/>
    <mergeCell ref="N38:P38"/>
    <mergeCell ref="L40:M40"/>
    <mergeCell ref="F38:G38"/>
  </mergeCells>
  <phoneticPr fontId="3"/>
  <dataValidations count="3">
    <dataValidation operator="lessThanOrEqual" allowBlank="1" showInputMessage="1" showErrorMessage="1" sqref="B49:B55" xr:uid="{65190115-9731-43B0-B3C1-3B3833222D10}"/>
    <dataValidation type="whole" operator="lessThanOrEqual" allowBlank="1" showInputMessage="1" showErrorMessage="1" sqref="J10:J23 J35:J36 J41:J44" xr:uid="{00000000-0002-0000-0800-000001000000}">
      <formula1>F10</formula1>
    </dataValidation>
    <dataValidation type="whole" operator="lessThanOrEqual" allowBlank="1" showInputMessage="1" showErrorMessage="1" sqref="K36" xr:uid="{00000000-0002-0000-0800-000002000000}">
      <formula1>H36</formula1>
    </dataValidation>
  </dataValidations>
  <printOptions horizontalCentered="1"/>
  <pageMargins left="0.39370078740157483" right="0.39370078740157483" top="0.59055118110236227" bottom="0.39370078740157483" header="0.19685039370078741" footer="0.23622047244094491"/>
  <pageSetup paperSize="9" scale="66" orientation="portrait" horizontalDpi="300" verticalDpi="300" r:id="rId1"/>
  <headerFooter alignWithMargins="0">
    <oddFooter>&amp;R&amp;9 2026年4月現在</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56"/>
  <sheetViews>
    <sheetView showGridLines="0" showZeros="0" zoomScale="80" zoomScaleNormal="80" workbookViewId="0">
      <selection activeCell="J10" sqref="J10"/>
    </sheetView>
  </sheetViews>
  <sheetFormatPr defaultRowHeight="13.5"/>
  <cols>
    <col min="1" max="1" width="1.37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11.25" customWidth="1"/>
    <col min="11" max="11" width="11" customWidth="1"/>
    <col min="12" max="12" width="5.625" customWidth="1"/>
    <col min="13" max="13" width="5.375" customWidth="1"/>
    <col min="14" max="14" width="7.375" customWidth="1"/>
    <col min="15" max="15" width="14.375" customWidth="1"/>
    <col min="16" max="16" width="5" customWidth="1"/>
    <col min="17" max="17" width="5.5" customWidth="1"/>
  </cols>
  <sheetData>
    <row r="1" spans="2:17" ht="3.75" customHeight="1"/>
    <row r="2" spans="2:17" ht="39" customHeight="1">
      <c r="B2" s="1" t="s">
        <v>0</v>
      </c>
      <c r="C2" s="734">
        <f>表紙!B5</f>
        <v>0</v>
      </c>
      <c r="D2" s="734"/>
      <c r="E2" s="734"/>
      <c r="F2" s="735"/>
      <c r="G2" s="269" t="s">
        <v>1</v>
      </c>
      <c r="H2" s="729">
        <f>表紙!E5</f>
        <v>0</v>
      </c>
      <c r="I2" s="729"/>
      <c r="J2" s="729"/>
      <c r="K2" s="729"/>
      <c r="L2" s="730"/>
      <c r="M2" s="1" t="s">
        <v>2</v>
      </c>
      <c r="N2" s="722">
        <f>表紙!J5</f>
        <v>0</v>
      </c>
      <c r="O2" s="722"/>
      <c r="P2" s="723"/>
    </row>
    <row r="3" spans="2:17" ht="39" customHeight="1">
      <c r="B3" s="57" t="s">
        <v>176</v>
      </c>
      <c r="C3" s="736">
        <f>表紙!B7</f>
        <v>0</v>
      </c>
      <c r="D3" s="736"/>
      <c r="E3" s="736"/>
      <c r="F3" s="737"/>
      <c r="G3" s="270" t="s">
        <v>177</v>
      </c>
      <c r="H3" s="729">
        <f>表紙!E7</f>
        <v>0</v>
      </c>
      <c r="I3" s="729"/>
      <c r="J3" s="729"/>
      <c r="K3" s="729"/>
      <c r="L3" s="730"/>
      <c r="M3" s="122" t="s">
        <v>3</v>
      </c>
      <c r="N3" s="724">
        <f>SUM(L31+L48)</f>
        <v>0</v>
      </c>
      <c r="O3" s="724"/>
      <c r="P3" s="43" t="s">
        <v>4</v>
      </c>
    </row>
    <row r="4" spans="2:17" ht="29.1" customHeight="1"/>
    <row r="5" spans="2:17" ht="24" customHeight="1">
      <c r="B5" s="815" t="s">
        <v>194</v>
      </c>
      <c r="C5" s="815"/>
      <c r="D5" s="815"/>
      <c r="L5" s="742" t="s">
        <v>178</v>
      </c>
      <c r="M5" s="742"/>
      <c r="N5" s="962">
        <f>F31</f>
        <v>21850</v>
      </c>
      <c r="O5" s="962"/>
      <c r="P5" s="100" t="s">
        <v>4</v>
      </c>
    </row>
    <row r="6" spans="2:17" ht="24" customHeight="1">
      <c r="B6" s="815"/>
      <c r="C6" s="815"/>
      <c r="D6" s="815"/>
      <c r="L6" s="705" t="s">
        <v>176</v>
      </c>
      <c r="M6" s="705"/>
      <c r="N6" s="954" t="s">
        <v>227</v>
      </c>
      <c r="O6" s="954"/>
      <c r="P6" s="100" t="s">
        <v>4</v>
      </c>
    </row>
    <row r="7" spans="2:17" ht="24" customHeight="1">
      <c r="B7" s="2"/>
      <c r="L7" s="681" t="s">
        <v>236</v>
      </c>
      <c r="M7" s="681"/>
      <c r="N7" s="965">
        <f>I31</f>
        <v>21850</v>
      </c>
      <c r="O7" s="965"/>
      <c r="P7" s="100" t="s">
        <v>4</v>
      </c>
    </row>
    <row r="8" spans="2:17" ht="17.25" customHeight="1">
      <c r="B8" s="712" t="s">
        <v>5</v>
      </c>
      <c r="C8" s="712" t="s">
        <v>221</v>
      </c>
      <c r="D8" s="713"/>
      <c r="E8" s="713"/>
      <c r="F8" s="713"/>
      <c r="G8" s="713"/>
      <c r="H8" s="713"/>
      <c r="I8" s="713"/>
      <c r="J8" s="702" t="s">
        <v>225</v>
      </c>
      <c r="K8" s="703"/>
      <c r="L8" s="703"/>
      <c r="M8" s="703"/>
      <c r="N8" s="963" t="s">
        <v>7</v>
      </c>
      <c r="O8" s="751"/>
      <c r="P8" s="752"/>
    </row>
    <row r="9" spans="2:17" ht="17.25" customHeight="1">
      <c r="B9" s="715"/>
      <c r="C9" s="631" t="s">
        <v>8</v>
      </c>
      <c r="D9" s="632"/>
      <c r="E9" s="633"/>
      <c r="F9" s="631" t="s">
        <v>224</v>
      </c>
      <c r="G9" s="633"/>
      <c r="H9" s="4" t="s">
        <v>6</v>
      </c>
      <c r="I9" s="5" t="s">
        <v>173</v>
      </c>
      <c r="J9" s="120" t="s">
        <v>222</v>
      </c>
      <c r="K9" s="121" t="s">
        <v>176</v>
      </c>
      <c r="L9" s="631" t="s">
        <v>173</v>
      </c>
      <c r="M9" s="633"/>
      <c r="N9" s="964"/>
      <c r="O9" s="753"/>
      <c r="P9" s="754"/>
    </row>
    <row r="10" spans="2:17" ht="24.75" customHeight="1">
      <c r="B10" s="183"/>
      <c r="C10" s="146"/>
      <c r="D10" s="187" t="s">
        <v>104</v>
      </c>
      <c r="E10" s="82" t="s">
        <v>252</v>
      </c>
      <c r="F10" s="586"/>
      <c r="G10" s="588">
        <v>1650</v>
      </c>
      <c r="H10" s="103"/>
      <c r="I10" s="589">
        <f>G10</f>
        <v>1650</v>
      </c>
      <c r="J10" s="429"/>
      <c r="K10" s="83"/>
      <c r="L10" s="745">
        <f t="shared" ref="L10:L17" si="0">SUM(J10:K10)</f>
        <v>0</v>
      </c>
      <c r="M10" s="780"/>
      <c r="N10" s="856"/>
      <c r="O10" s="857"/>
      <c r="P10" s="858"/>
      <c r="Q10" s="101"/>
    </row>
    <row r="11" spans="2:17" ht="24.75" customHeight="1">
      <c r="B11" s="184"/>
      <c r="C11" s="151"/>
      <c r="D11" s="25" t="s">
        <v>105</v>
      </c>
      <c r="E11" s="61" t="s">
        <v>238</v>
      </c>
      <c r="F11" s="497"/>
      <c r="G11" s="485">
        <v>1550</v>
      </c>
      <c r="H11" s="56"/>
      <c r="I11" s="484">
        <f>G11</f>
        <v>1550</v>
      </c>
      <c r="J11" s="432"/>
      <c r="K11" s="56"/>
      <c r="L11" s="694">
        <f t="shared" si="0"/>
        <v>0</v>
      </c>
      <c r="M11" s="685"/>
      <c r="N11" s="793"/>
      <c r="O11" s="770"/>
      <c r="P11" s="771"/>
      <c r="Q11" s="101"/>
    </row>
    <row r="12" spans="2:17" ht="24.75" customHeight="1">
      <c r="B12" s="184"/>
      <c r="C12" s="151"/>
      <c r="D12" s="25" t="s">
        <v>106</v>
      </c>
      <c r="E12" s="61" t="s">
        <v>238</v>
      </c>
      <c r="F12" s="497"/>
      <c r="G12" s="485">
        <v>1650</v>
      </c>
      <c r="H12" s="56"/>
      <c r="I12" s="484">
        <f t="shared" ref="I12:I17" si="1">G12</f>
        <v>1650</v>
      </c>
      <c r="J12" s="432"/>
      <c r="K12" s="56"/>
      <c r="L12" s="694">
        <f t="shared" si="0"/>
        <v>0</v>
      </c>
      <c r="M12" s="685"/>
      <c r="N12" s="793"/>
      <c r="O12" s="770"/>
      <c r="P12" s="771"/>
      <c r="Q12" s="101"/>
    </row>
    <row r="13" spans="2:17" ht="24.75" customHeight="1">
      <c r="B13" s="184"/>
      <c r="C13" s="151"/>
      <c r="D13" s="25" t="s">
        <v>107</v>
      </c>
      <c r="E13" s="61" t="s">
        <v>238</v>
      </c>
      <c r="F13" s="497"/>
      <c r="G13" s="485">
        <v>1400</v>
      </c>
      <c r="H13" s="103"/>
      <c r="I13" s="484">
        <f t="shared" si="1"/>
        <v>1400</v>
      </c>
      <c r="J13" s="432"/>
      <c r="K13" s="103"/>
      <c r="L13" s="694">
        <f t="shared" si="0"/>
        <v>0</v>
      </c>
      <c r="M13" s="685"/>
      <c r="N13" s="793"/>
      <c r="O13" s="770"/>
      <c r="P13" s="771"/>
      <c r="Q13" s="101"/>
    </row>
    <row r="14" spans="2:17" ht="24.75" customHeight="1">
      <c r="B14" s="184"/>
      <c r="C14" s="151"/>
      <c r="D14" s="25" t="s">
        <v>108</v>
      </c>
      <c r="E14" s="61" t="s">
        <v>238</v>
      </c>
      <c r="F14" s="497"/>
      <c r="G14" s="485">
        <v>1500</v>
      </c>
      <c r="H14" s="103"/>
      <c r="I14" s="484">
        <f t="shared" si="1"/>
        <v>1500</v>
      </c>
      <c r="J14" s="432"/>
      <c r="K14" s="103"/>
      <c r="L14" s="694">
        <f t="shared" si="0"/>
        <v>0</v>
      </c>
      <c r="M14" s="685"/>
      <c r="N14" s="793"/>
      <c r="O14" s="770"/>
      <c r="P14" s="771"/>
      <c r="Q14" s="101"/>
    </row>
    <row r="15" spans="2:17" ht="24.75" customHeight="1">
      <c r="B15" s="184"/>
      <c r="C15" s="151"/>
      <c r="D15" s="25" t="s">
        <v>109</v>
      </c>
      <c r="E15" s="61" t="s">
        <v>238</v>
      </c>
      <c r="F15" s="497"/>
      <c r="G15" s="485">
        <v>2250</v>
      </c>
      <c r="H15" s="56"/>
      <c r="I15" s="484">
        <f t="shared" si="1"/>
        <v>2250</v>
      </c>
      <c r="J15" s="432"/>
      <c r="K15" s="56"/>
      <c r="L15" s="694">
        <f t="shared" si="0"/>
        <v>0</v>
      </c>
      <c r="M15" s="685"/>
      <c r="N15" s="793"/>
      <c r="O15" s="770"/>
      <c r="P15" s="771"/>
      <c r="Q15" s="101"/>
    </row>
    <row r="16" spans="2:17" ht="24.75" customHeight="1">
      <c r="B16" s="184"/>
      <c r="C16" s="151"/>
      <c r="D16" s="25" t="s">
        <v>110</v>
      </c>
      <c r="E16" s="61" t="s">
        <v>271</v>
      </c>
      <c r="F16" s="497"/>
      <c r="G16" s="485">
        <v>2600</v>
      </c>
      <c r="H16" s="56"/>
      <c r="I16" s="484">
        <f t="shared" si="1"/>
        <v>2600</v>
      </c>
      <c r="J16" s="432"/>
      <c r="K16" s="56"/>
      <c r="L16" s="694">
        <f t="shared" si="0"/>
        <v>0</v>
      </c>
      <c r="M16" s="685"/>
      <c r="N16" s="793"/>
      <c r="O16" s="770"/>
      <c r="P16" s="771"/>
      <c r="Q16" s="101"/>
    </row>
    <row r="17" spans="2:17" ht="24.75" customHeight="1">
      <c r="B17" s="184"/>
      <c r="C17" s="151"/>
      <c r="D17" s="25" t="s">
        <v>391</v>
      </c>
      <c r="E17" s="61" t="s">
        <v>270</v>
      </c>
      <c r="F17" s="497"/>
      <c r="G17" s="485">
        <v>1350</v>
      </c>
      <c r="H17" s="103"/>
      <c r="I17" s="484">
        <f t="shared" si="1"/>
        <v>1350</v>
      </c>
      <c r="J17" s="432"/>
      <c r="K17" s="103"/>
      <c r="L17" s="694">
        <f t="shared" si="0"/>
        <v>0</v>
      </c>
      <c r="M17" s="685"/>
      <c r="N17" s="793"/>
      <c r="O17" s="770"/>
      <c r="P17" s="771"/>
      <c r="Q17" s="101"/>
    </row>
    <row r="18" spans="2:17" ht="24.75" customHeight="1">
      <c r="B18" s="184"/>
      <c r="C18" s="151"/>
      <c r="D18" s="25"/>
      <c r="E18" s="61"/>
      <c r="F18" s="497"/>
      <c r="G18" s="485"/>
      <c r="H18" s="486"/>
      <c r="I18" s="484"/>
      <c r="J18" s="222"/>
      <c r="K18" s="486"/>
      <c r="L18" s="694">
        <f t="shared" ref="L18" si="2">SUM(J18:K18)</f>
        <v>0</v>
      </c>
      <c r="M18" s="685"/>
      <c r="N18" s="793"/>
      <c r="O18" s="770"/>
      <c r="P18" s="771"/>
      <c r="Q18" s="101"/>
    </row>
    <row r="19" spans="2:17" ht="12.75" customHeight="1">
      <c r="B19" s="968"/>
      <c r="C19" s="970" t="s">
        <v>267</v>
      </c>
      <c r="D19" s="966" t="s">
        <v>260</v>
      </c>
      <c r="E19" s="972" t="s">
        <v>263</v>
      </c>
      <c r="F19" s="974"/>
      <c r="G19" s="976">
        <v>2050</v>
      </c>
      <c r="H19" s="959"/>
      <c r="I19" s="957">
        <f>G19</f>
        <v>2050</v>
      </c>
      <c r="J19" s="955"/>
      <c r="K19" s="959"/>
      <c r="L19" s="805">
        <f>SUM(J19:K19)</f>
        <v>0</v>
      </c>
      <c r="M19" s="961"/>
      <c r="N19" s="906" t="s">
        <v>392</v>
      </c>
      <c r="O19" s="907"/>
      <c r="P19" s="908"/>
      <c r="Q19" s="101"/>
    </row>
    <row r="20" spans="2:17" ht="12.75" customHeight="1">
      <c r="B20" s="969"/>
      <c r="C20" s="971"/>
      <c r="D20" s="967"/>
      <c r="E20" s="973"/>
      <c r="F20" s="975"/>
      <c r="G20" s="721"/>
      <c r="H20" s="960"/>
      <c r="I20" s="958"/>
      <c r="J20" s="956"/>
      <c r="K20" s="960"/>
      <c r="L20" s="922"/>
      <c r="M20" s="691"/>
      <c r="N20" s="906" t="s">
        <v>524</v>
      </c>
      <c r="O20" s="907"/>
      <c r="P20" s="908"/>
      <c r="Q20" s="101"/>
    </row>
    <row r="21" spans="2:17" ht="12.75" customHeight="1">
      <c r="B21" s="980" t="s">
        <v>265</v>
      </c>
      <c r="C21" s="981" t="s">
        <v>268</v>
      </c>
      <c r="D21" s="966" t="s">
        <v>111</v>
      </c>
      <c r="E21" s="972" t="s">
        <v>170</v>
      </c>
      <c r="F21" s="974"/>
      <c r="G21" s="976">
        <v>2250</v>
      </c>
      <c r="H21" s="959"/>
      <c r="I21" s="957">
        <f>G21</f>
        <v>2250</v>
      </c>
      <c r="J21" s="955"/>
      <c r="K21" s="959"/>
      <c r="L21" s="805">
        <f>SUM(J21:K21)</f>
        <v>0</v>
      </c>
      <c r="M21" s="961"/>
      <c r="N21" s="906" t="s">
        <v>526</v>
      </c>
      <c r="O21" s="907"/>
      <c r="P21" s="908"/>
      <c r="Q21" s="101"/>
    </row>
    <row r="22" spans="2:17" ht="12.75" customHeight="1">
      <c r="B22" s="941"/>
      <c r="C22" s="982"/>
      <c r="D22" s="967"/>
      <c r="E22" s="973"/>
      <c r="F22" s="975"/>
      <c r="G22" s="721"/>
      <c r="H22" s="960"/>
      <c r="I22" s="958"/>
      <c r="J22" s="956"/>
      <c r="K22" s="960"/>
      <c r="L22" s="922"/>
      <c r="M22" s="691"/>
      <c r="N22" s="906"/>
      <c r="O22" s="907"/>
      <c r="P22" s="908"/>
      <c r="Q22" s="101"/>
    </row>
    <row r="23" spans="2:17" ht="24.75" customHeight="1">
      <c r="B23" s="27" t="s">
        <v>261</v>
      </c>
      <c r="C23" s="264"/>
      <c r="D23" s="25" t="s">
        <v>226</v>
      </c>
      <c r="E23" s="171" t="s">
        <v>264</v>
      </c>
      <c r="F23" s="582"/>
      <c r="G23" s="485">
        <v>1850</v>
      </c>
      <c r="H23" s="103"/>
      <c r="I23" s="484">
        <f>G23</f>
        <v>1850</v>
      </c>
      <c r="J23" s="432"/>
      <c r="K23" s="251"/>
      <c r="L23" s="694">
        <f>SUM(J23:K23)</f>
        <v>0</v>
      </c>
      <c r="M23" s="685"/>
      <c r="N23" s="863" t="s">
        <v>525</v>
      </c>
      <c r="O23" s="864"/>
      <c r="P23" s="865"/>
      <c r="Q23" s="101"/>
    </row>
    <row r="24" spans="2:17" ht="12.75" customHeight="1">
      <c r="B24" s="988" t="s">
        <v>262</v>
      </c>
      <c r="C24" s="970" t="s">
        <v>390</v>
      </c>
      <c r="D24" s="966" t="s">
        <v>101</v>
      </c>
      <c r="E24" s="972" t="s">
        <v>407</v>
      </c>
      <c r="F24" s="990"/>
      <c r="G24" s="976">
        <v>1750</v>
      </c>
      <c r="H24" s="959"/>
      <c r="I24" s="957">
        <f>G24</f>
        <v>1750</v>
      </c>
      <c r="J24" s="978"/>
      <c r="K24" s="959"/>
      <c r="L24" s="805">
        <f>SUM(J24:K25)</f>
        <v>0</v>
      </c>
      <c r="M24" s="961"/>
      <c r="N24" s="906" t="s">
        <v>396</v>
      </c>
      <c r="O24" s="907"/>
      <c r="P24" s="908"/>
      <c r="Q24" s="977"/>
    </row>
    <row r="25" spans="2:17" ht="12.75" customHeight="1">
      <c r="B25" s="989"/>
      <c r="C25" s="971"/>
      <c r="D25" s="967"/>
      <c r="E25" s="973"/>
      <c r="F25" s="991"/>
      <c r="G25" s="721"/>
      <c r="H25" s="960"/>
      <c r="I25" s="958"/>
      <c r="J25" s="979"/>
      <c r="K25" s="960"/>
      <c r="L25" s="922"/>
      <c r="M25" s="691"/>
      <c r="N25" s="906"/>
      <c r="O25" s="907"/>
      <c r="P25" s="908"/>
      <c r="Q25" s="977"/>
    </row>
    <row r="26" spans="2:17" ht="12.75" customHeight="1">
      <c r="B26" s="988"/>
      <c r="C26" s="992"/>
      <c r="D26" s="966"/>
      <c r="E26" s="972"/>
      <c r="F26" s="990"/>
      <c r="G26" s="976"/>
      <c r="H26" s="994"/>
      <c r="I26" s="957"/>
      <c r="J26" s="986"/>
      <c r="K26" s="986"/>
      <c r="L26" s="805">
        <f>SUM(J26:K27)</f>
        <v>0</v>
      </c>
      <c r="M26" s="806"/>
      <c r="N26" s="983" t="s">
        <v>549</v>
      </c>
      <c r="O26" s="984"/>
      <c r="P26" s="985"/>
      <c r="Q26" s="101"/>
    </row>
    <row r="27" spans="2:17" ht="12.75" customHeight="1">
      <c r="B27" s="989"/>
      <c r="C27" s="993"/>
      <c r="D27" s="967"/>
      <c r="E27" s="973"/>
      <c r="F27" s="991"/>
      <c r="G27" s="721"/>
      <c r="H27" s="994"/>
      <c r="I27" s="958"/>
      <c r="J27" s="987"/>
      <c r="K27" s="987"/>
      <c r="L27" s="922"/>
      <c r="M27" s="690"/>
      <c r="N27" s="983"/>
      <c r="O27" s="984"/>
      <c r="P27" s="985"/>
      <c r="Q27" s="101"/>
    </row>
    <row r="28" spans="2:17" ht="24.75" customHeight="1">
      <c r="B28" s="27"/>
      <c r="C28" s="164"/>
      <c r="D28" s="25"/>
      <c r="E28" s="61"/>
      <c r="F28" s="583"/>
      <c r="G28" s="485"/>
      <c r="H28" s="486"/>
      <c r="I28" s="486">
        <f>SUM(G28:H28)</f>
        <v>0</v>
      </c>
      <c r="J28" s="222"/>
      <c r="K28" s="266"/>
      <c r="L28" s="995">
        <f>SUM(J28:K28)</f>
        <v>0</v>
      </c>
      <c r="M28" s="995"/>
      <c r="N28" s="996"/>
      <c r="O28" s="997"/>
      <c r="P28" s="998"/>
      <c r="Q28" s="101"/>
    </row>
    <row r="29" spans="2:17" ht="24.75" customHeight="1">
      <c r="B29" s="27"/>
      <c r="C29" s="164"/>
      <c r="D29" s="25"/>
      <c r="E29" s="61"/>
      <c r="F29" s="188"/>
      <c r="G29" s="190"/>
      <c r="H29" s="265"/>
      <c r="I29" s="194"/>
      <c r="J29" s="222"/>
      <c r="K29" s="222"/>
      <c r="L29" s="995">
        <f>SUM(J29:K29)</f>
        <v>0</v>
      </c>
      <c r="M29" s="995"/>
      <c r="N29" s="271"/>
      <c r="O29" s="272"/>
      <c r="P29" s="273"/>
    </row>
    <row r="30" spans="2:17" ht="24.75" customHeight="1" thickBot="1">
      <c r="B30" s="185"/>
      <c r="C30" s="142"/>
      <c r="D30" s="2"/>
      <c r="E30" s="121"/>
      <c r="F30" s="189"/>
      <c r="G30" s="168"/>
      <c r="H30" s="193">
        <f>I30-G30</f>
        <v>0</v>
      </c>
      <c r="I30" s="165"/>
      <c r="J30" s="256"/>
      <c r="K30" s="232"/>
      <c r="L30" s="694">
        <f>SUM(J30:K30)</f>
        <v>0</v>
      </c>
      <c r="M30" s="685"/>
      <c r="N30" s="950"/>
      <c r="O30" s="951"/>
      <c r="P30" s="952"/>
    </row>
    <row r="31" spans="2:17" ht="24.75" customHeight="1" thickTop="1">
      <c r="B31" s="186"/>
      <c r="C31" s="738" t="str">
        <f>CONCATENATE(FIXED(COUNTA(D10:D30),0,0),"　店")</f>
        <v>12　店</v>
      </c>
      <c r="D31" s="739"/>
      <c r="E31" s="740"/>
      <c r="F31" s="731">
        <f>SUM(G10:G30)</f>
        <v>21850</v>
      </c>
      <c r="G31" s="1001"/>
      <c r="H31" s="33">
        <f>SUM(H10:H30)</f>
        <v>0</v>
      </c>
      <c r="I31" s="33">
        <f>SUM(I10:I30)</f>
        <v>21850</v>
      </c>
      <c r="J31" s="229">
        <f>SUM(J10:J30)</f>
        <v>0</v>
      </c>
      <c r="K31" s="229">
        <f>SUM(K10:K30)</f>
        <v>0</v>
      </c>
      <c r="L31" s="700">
        <f>SUM(L10:M30)</f>
        <v>0</v>
      </c>
      <c r="M31" s="701"/>
      <c r="N31" s="810"/>
      <c r="O31" s="811"/>
      <c r="P31" s="812"/>
      <c r="Q31" s="47"/>
    </row>
    <row r="32" spans="2:17">
      <c r="H32" s="192"/>
    </row>
    <row r="34" spans="2:16" ht="24" customHeight="1">
      <c r="B34" s="815" t="s">
        <v>195</v>
      </c>
      <c r="C34" s="815"/>
      <c r="D34" s="815"/>
      <c r="L34" s="742" t="s">
        <v>178</v>
      </c>
      <c r="M34" s="742"/>
      <c r="N34" s="761">
        <f>F48</f>
        <v>9000</v>
      </c>
      <c r="O34" s="761"/>
      <c r="P34" s="100" t="s">
        <v>4</v>
      </c>
    </row>
    <row r="35" spans="2:16" ht="24" customHeight="1">
      <c r="B35" s="815"/>
      <c r="C35" s="815"/>
      <c r="D35" s="815"/>
      <c r="L35" s="705" t="s">
        <v>176</v>
      </c>
      <c r="M35" s="705"/>
      <c r="N35" s="954" t="s">
        <v>227</v>
      </c>
      <c r="O35" s="954"/>
      <c r="P35" s="2" t="s">
        <v>4</v>
      </c>
    </row>
    <row r="36" spans="2:16" ht="24" customHeight="1">
      <c r="L36" s="681" t="s">
        <v>236</v>
      </c>
      <c r="M36" s="681"/>
      <c r="N36" s="821">
        <f>SUM(N34:O35)</f>
        <v>9000</v>
      </c>
      <c r="O36" s="821"/>
      <c r="P36" s="2" t="s">
        <v>4</v>
      </c>
    </row>
    <row r="37" spans="2:16" ht="18" customHeight="1">
      <c r="B37" s="999" t="s">
        <v>5</v>
      </c>
      <c r="C37" s="712" t="s">
        <v>221</v>
      </c>
      <c r="D37" s="713"/>
      <c r="E37" s="713"/>
      <c r="F37" s="713"/>
      <c r="G37" s="713"/>
      <c r="H37" s="713"/>
      <c r="I37" s="713"/>
      <c r="J37" s="702" t="s">
        <v>225</v>
      </c>
      <c r="K37" s="703"/>
      <c r="L37" s="703"/>
      <c r="M37" s="704"/>
      <c r="N37" s="751" t="s">
        <v>112</v>
      </c>
      <c r="O37" s="751"/>
      <c r="P37" s="752"/>
    </row>
    <row r="38" spans="2:16" ht="18" customHeight="1">
      <c r="B38" s="1000"/>
      <c r="C38" s="631" t="s">
        <v>8</v>
      </c>
      <c r="D38" s="632"/>
      <c r="E38" s="633"/>
      <c r="F38" s="631" t="s">
        <v>224</v>
      </c>
      <c r="G38" s="633"/>
      <c r="H38" s="4" t="s">
        <v>6</v>
      </c>
      <c r="I38" s="5" t="s">
        <v>173</v>
      </c>
      <c r="J38" s="138" t="s">
        <v>222</v>
      </c>
      <c r="K38" s="121" t="s">
        <v>176</v>
      </c>
      <c r="L38" s="631" t="s">
        <v>173</v>
      </c>
      <c r="M38" s="633"/>
      <c r="N38" s="813"/>
      <c r="O38" s="813"/>
      <c r="P38" s="814"/>
    </row>
    <row r="39" spans="2:16" ht="24.95" customHeight="1">
      <c r="B39" s="149"/>
      <c r="C39" s="146"/>
      <c r="D39" s="97" t="s">
        <v>133</v>
      </c>
      <c r="E39" s="79" t="s">
        <v>243</v>
      </c>
      <c r="F39" s="1002">
        <v>1600</v>
      </c>
      <c r="G39" s="1003"/>
      <c r="H39" s="103"/>
      <c r="I39" s="98">
        <f t="shared" ref="I39:I44" si="3">F39</f>
        <v>1600</v>
      </c>
      <c r="J39" s="430"/>
      <c r="K39" s="253"/>
      <c r="L39" s="745">
        <f>SUM(J39:K39)</f>
        <v>0</v>
      </c>
      <c r="M39" s="746"/>
      <c r="N39" s="10"/>
      <c r="O39" s="10"/>
      <c r="P39" s="11"/>
    </row>
    <row r="40" spans="2:16" ht="24.95" customHeight="1">
      <c r="B40" s="24"/>
      <c r="C40" s="151"/>
      <c r="D40" s="25" t="s">
        <v>134</v>
      </c>
      <c r="E40" s="55" t="s">
        <v>243</v>
      </c>
      <c r="F40" s="727">
        <v>950</v>
      </c>
      <c r="G40" s="728"/>
      <c r="H40" s="56"/>
      <c r="I40" s="60">
        <f t="shared" si="3"/>
        <v>950</v>
      </c>
      <c r="J40" s="436"/>
      <c r="K40" s="236"/>
      <c r="L40" s="694">
        <f>SUM(J40:K40)</f>
        <v>0</v>
      </c>
      <c r="M40" s="686"/>
      <c r="P40" s="3"/>
    </row>
    <row r="41" spans="2:16" ht="24.95" customHeight="1">
      <c r="B41" s="24"/>
      <c r="C41" s="151"/>
      <c r="D41" s="25" t="s">
        <v>135</v>
      </c>
      <c r="E41" s="55" t="s">
        <v>243</v>
      </c>
      <c r="F41" s="727">
        <v>4700</v>
      </c>
      <c r="G41" s="728"/>
      <c r="H41" s="56"/>
      <c r="I41" s="60">
        <f t="shared" si="3"/>
        <v>4700</v>
      </c>
      <c r="J41" s="436"/>
      <c r="K41" s="236"/>
      <c r="L41" s="694">
        <f>SUM(J41:K41)</f>
        <v>0</v>
      </c>
      <c r="M41" s="686"/>
      <c r="P41" s="3"/>
    </row>
    <row r="42" spans="2:16" ht="24.95" customHeight="1">
      <c r="B42" s="24"/>
      <c r="C42" s="151"/>
      <c r="D42" s="25" t="s">
        <v>393</v>
      </c>
      <c r="E42" s="46" t="s">
        <v>243</v>
      </c>
      <c r="F42" s="727">
        <v>1750</v>
      </c>
      <c r="G42" s="728"/>
      <c r="H42" s="103"/>
      <c r="I42" s="60">
        <f t="shared" si="3"/>
        <v>1750</v>
      </c>
      <c r="J42" s="436"/>
      <c r="K42" s="236"/>
      <c r="L42" s="694">
        <f>SUM(J42:K42)</f>
        <v>0</v>
      </c>
      <c r="M42" s="686"/>
      <c r="P42" s="3"/>
    </row>
    <row r="43" spans="2:16" ht="24.95" customHeight="1">
      <c r="B43" s="24"/>
      <c r="C43" s="151"/>
      <c r="D43" s="25"/>
      <c r="E43" s="46"/>
      <c r="F43" s="727"/>
      <c r="G43" s="1004"/>
      <c r="H43" s="36"/>
      <c r="I43" s="102">
        <f t="shared" si="3"/>
        <v>0</v>
      </c>
      <c r="J43" s="223"/>
      <c r="K43" s="36"/>
      <c r="L43" s="694">
        <f t="shared" ref="L43:L44" si="4">SUM(J43:K43)</f>
        <v>0</v>
      </c>
      <c r="M43" s="686"/>
      <c r="P43" s="3"/>
    </row>
    <row r="44" spans="2:16" ht="24.95" customHeight="1">
      <c r="B44" s="24"/>
      <c r="C44" s="151"/>
      <c r="D44" s="25"/>
      <c r="E44" s="46"/>
      <c r="F44" s="727"/>
      <c r="G44" s="1004"/>
      <c r="H44" s="36"/>
      <c r="I44" s="102">
        <f t="shared" si="3"/>
        <v>0</v>
      </c>
      <c r="J44" s="223"/>
      <c r="K44" s="36"/>
      <c r="L44" s="922">
        <f t="shared" si="4"/>
        <v>0</v>
      </c>
      <c r="M44" s="691"/>
      <c r="P44" s="3"/>
    </row>
    <row r="45" spans="2:16" ht="24.95" customHeight="1">
      <c r="B45" s="24"/>
      <c r="C45" s="151"/>
      <c r="D45" s="25"/>
      <c r="E45" s="46"/>
      <c r="F45" s="290"/>
      <c r="G45" s="13"/>
      <c r="H45" s="41"/>
      <c r="I45" s="60"/>
      <c r="J45" s="223"/>
      <c r="K45" s="223"/>
      <c r="L45" s="296"/>
      <c r="M45" s="295"/>
      <c r="P45" s="3"/>
    </row>
    <row r="46" spans="2:16" ht="24.95" customHeight="1">
      <c r="B46" s="24"/>
      <c r="C46" s="151"/>
      <c r="D46" s="195"/>
      <c r="E46" s="99"/>
      <c r="F46" s="1007"/>
      <c r="G46" s="1008"/>
      <c r="H46" s="36"/>
      <c r="I46" s="36"/>
      <c r="J46" s="223"/>
      <c r="K46" s="254"/>
      <c r="L46" s="922">
        <f>SUM(J46:K46)</f>
        <v>0</v>
      </c>
      <c r="M46" s="691"/>
      <c r="P46" s="3"/>
    </row>
    <row r="47" spans="2:16" ht="24.95" customHeight="1" thickBot="1">
      <c r="B47" s="28"/>
      <c r="C47" s="160"/>
      <c r="D47" s="196"/>
      <c r="E47" s="197"/>
      <c r="F47" s="1005"/>
      <c r="G47" s="1006"/>
      <c r="H47" s="104"/>
      <c r="I47" s="104"/>
      <c r="J47" s="255"/>
      <c r="K47" s="255"/>
      <c r="L47" s="922">
        <f>SUM(J47:K47)</f>
        <v>0</v>
      </c>
      <c r="M47" s="691"/>
      <c r="N47" s="105"/>
      <c r="O47" s="105"/>
      <c r="P47" s="106"/>
    </row>
    <row r="48" spans="2:16" ht="24.95" customHeight="1" thickTop="1">
      <c r="B48" s="163"/>
      <c r="C48" s="738" t="str">
        <f>CONCATENATE(FIXED(COUNTA(D39:D44),0,0),"　店")</f>
        <v>4　店</v>
      </c>
      <c r="D48" s="739"/>
      <c r="E48" s="740"/>
      <c r="F48" s="731">
        <f>SUM(F39:F44)</f>
        <v>9000</v>
      </c>
      <c r="G48" s="732"/>
      <c r="H48" s="33">
        <f>SUM(H39:H47)</f>
        <v>0</v>
      </c>
      <c r="I48" s="96">
        <f>SUM(I39:I47)</f>
        <v>9000</v>
      </c>
      <c r="J48" s="229">
        <f>SUM(J39:J47)</f>
        <v>0</v>
      </c>
      <c r="K48" s="243">
        <f>SUM(K39:K47)</f>
        <v>0</v>
      </c>
      <c r="L48" s="700">
        <f>SUM(L39:M47)</f>
        <v>0</v>
      </c>
      <c r="M48" s="880"/>
      <c r="N48" s="810"/>
      <c r="O48" s="811"/>
      <c r="P48" s="812"/>
    </row>
    <row r="49" spans="2:12" ht="15" customHeight="1"/>
    <row r="50" spans="2:12">
      <c r="B50" s="274" t="s">
        <v>272</v>
      </c>
      <c r="C50" s="274"/>
      <c r="D50" s="274"/>
      <c r="E50" s="274"/>
      <c r="F50" s="274"/>
      <c r="G50" s="274"/>
      <c r="H50" s="274"/>
      <c r="I50" s="274"/>
      <c r="J50" s="274"/>
      <c r="K50" s="274"/>
      <c r="L50" s="274"/>
    </row>
    <row r="51" spans="2:12" ht="18" customHeight="1">
      <c r="B51" s="310" t="s">
        <v>468</v>
      </c>
      <c r="L51" s="274"/>
    </row>
    <row r="52" spans="2:12" ht="18" customHeight="1">
      <c r="B52" s="278" t="s">
        <v>469</v>
      </c>
      <c r="L52" s="274"/>
    </row>
    <row r="53" spans="2:12">
      <c r="B53" s="310" t="s">
        <v>471</v>
      </c>
      <c r="L53" s="274"/>
    </row>
    <row r="54" spans="2:12">
      <c r="B54" s="310" t="s">
        <v>473</v>
      </c>
      <c r="L54" s="274"/>
    </row>
    <row r="55" spans="2:12">
      <c r="B55" s="278" t="s">
        <v>474</v>
      </c>
      <c r="L55" s="274"/>
    </row>
    <row r="56" spans="2:12">
      <c r="B56" s="310" t="s">
        <v>472</v>
      </c>
      <c r="L56" s="274"/>
    </row>
  </sheetData>
  <sheetProtection algorithmName="SHA-512" hashValue="/WKSwVja2QsKI6eMzsvoFCrY7giX/ziASt6p+HDDuQGm4kX9Ka6SrFazo58IeUhyMIFThA51RuoqFqtXUKhv1g==" saltValue="2TFS9AXALXEeMzt0y5LtVA==" spinCount="100000" sheet="1" objects="1" scenarios="1"/>
  <dataConsolidate/>
  <mergeCells count="133">
    <mergeCell ref="C2:F2"/>
    <mergeCell ref="H2:L2"/>
    <mergeCell ref="C3:F3"/>
    <mergeCell ref="H3:L3"/>
    <mergeCell ref="H21:H22"/>
    <mergeCell ref="L23:M23"/>
    <mergeCell ref="L9:M9"/>
    <mergeCell ref="H19:H20"/>
    <mergeCell ref="F48:G48"/>
    <mergeCell ref="C48:E48"/>
    <mergeCell ref="F43:G43"/>
    <mergeCell ref="F44:G44"/>
    <mergeCell ref="F47:G47"/>
    <mergeCell ref="F46:G46"/>
    <mergeCell ref="L46:M46"/>
    <mergeCell ref="F38:G38"/>
    <mergeCell ref="L43:M43"/>
    <mergeCell ref="F42:G42"/>
    <mergeCell ref="L41:M41"/>
    <mergeCell ref="L42:M42"/>
    <mergeCell ref="L38:M38"/>
    <mergeCell ref="L39:M39"/>
    <mergeCell ref="L40:M40"/>
    <mergeCell ref="F40:G40"/>
    <mergeCell ref="F41:G41"/>
    <mergeCell ref="F39:G39"/>
    <mergeCell ref="N34:O34"/>
    <mergeCell ref="L34:M34"/>
    <mergeCell ref="B34:D35"/>
    <mergeCell ref="N36:O36"/>
    <mergeCell ref="N37:P38"/>
    <mergeCell ref="L47:M47"/>
    <mergeCell ref="L44:M44"/>
    <mergeCell ref="J37:M37"/>
    <mergeCell ref="C31:E31"/>
    <mergeCell ref="L30:M30"/>
    <mergeCell ref="N30:P30"/>
    <mergeCell ref="L28:M28"/>
    <mergeCell ref="L29:M29"/>
    <mergeCell ref="L31:M31"/>
    <mergeCell ref="N28:P28"/>
    <mergeCell ref="C38:E38"/>
    <mergeCell ref="B37:B38"/>
    <mergeCell ref="C37:I37"/>
    <mergeCell ref="F31:G31"/>
    <mergeCell ref="N26:P27"/>
    <mergeCell ref="J26:J27"/>
    <mergeCell ref="L26:M27"/>
    <mergeCell ref="G26:G27"/>
    <mergeCell ref="B24:B25"/>
    <mergeCell ref="C24:C25"/>
    <mergeCell ref="D24:D25"/>
    <mergeCell ref="E24:E25"/>
    <mergeCell ref="F24:F25"/>
    <mergeCell ref="G24:G25"/>
    <mergeCell ref="B26:B27"/>
    <mergeCell ref="C26:C27"/>
    <mergeCell ref="D26:D27"/>
    <mergeCell ref="E26:E27"/>
    <mergeCell ref="F26:F27"/>
    <mergeCell ref="H26:H27"/>
    <mergeCell ref="I24:I25"/>
    <mergeCell ref="H24:H25"/>
    <mergeCell ref="K26:K27"/>
    <mergeCell ref="N18:P18"/>
    <mergeCell ref="L17:M17"/>
    <mergeCell ref="D19:D20"/>
    <mergeCell ref="B19:B20"/>
    <mergeCell ref="C19:C20"/>
    <mergeCell ref="E19:E20"/>
    <mergeCell ref="F19:F20"/>
    <mergeCell ref="G19:G20"/>
    <mergeCell ref="Q24:Q25"/>
    <mergeCell ref="L24:M25"/>
    <mergeCell ref="J24:J25"/>
    <mergeCell ref="K24:K25"/>
    <mergeCell ref="B21:B22"/>
    <mergeCell ref="C21:C22"/>
    <mergeCell ref="D21:D22"/>
    <mergeCell ref="E21:E22"/>
    <mergeCell ref="F21:F22"/>
    <mergeCell ref="G21:G22"/>
    <mergeCell ref="K21:K22"/>
    <mergeCell ref="L21:M22"/>
    <mergeCell ref="N21:P22"/>
    <mergeCell ref="N2:P2"/>
    <mergeCell ref="N3:O3"/>
    <mergeCell ref="N7:O7"/>
    <mergeCell ref="N16:P16"/>
    <mergeCell ref="L7:M7"/>
    <mergeCell ref="N6:O6"/>
    <mergeCell ref="L6:M6"/>
    <mergeCell ref="L16:M16"/>
    <mergeCell ref="N11:P11"/>
    <mergeCell ref="L15:M15"/>
    <mergeCell ref="L13:M13"/>
    <mergeCell ref="N13:P13"/>
    <mergeCell ref="N15:P15"/>
    <mergeCell ref="B8:B9"/>
    <mergeCell ref="B5:D6"/>
    <mergeCell ref="J8:M8"/>
    <mergeCell ref="L10:M10"/>
    <mergeCell ref="N10:P10"/>
    <mergeCell ref="N5:O5"/>
    <mergeCell ref="L5:M5"/>
    <mergeCell ref="F9:G9"/>
    <mergeCell ref="C8:I8"/>
    <mergeCell ref="N8:P9"/>
    <mergeCell ref="C9:E9"/>
    <mergeCell ref="N48:P48"/>
    <mergeCell ref="L35:M35"/>
    <mergeCell ref="N35:O35"/>
    <mergeCell ref="L36:M36"/>
    <mergeCell ref="L48:M48"/>
    <mergeCell ref="L11:M11"/>
    <mergeCell ref="J19:J20"/>
    <mergeCell ref="I26:I27"/>
    <mergeCell ref="L14:M14"/>
    <mergeCell ref="I21:I22"/>
    <mergeCell ref="J21:J22"/>
    <mergeCell ref="I19:I20"/>
    <mergeCell ref="N24:P25"/>
    <mergeCell ref="K19:K20"/>
    <mergeCell ref="L19:M20"/>
    <mergeCell ref="N19:P19"/>
    <mergeCell ref="N20:P20"/>
    <mergeCell ref="N23:P23"/>
    <mergeCell ref="N14:P14"/>
    <mergeCell ref="N12:P12"/>
    <mergeCell ref="L12:M12"/>
    <mergeCell ref="N31:P31"/>
    <mergeCell ref="N17:P17"/>
    <mergeCell ref="L18:M18"/>
  </mergeCells>
  <phoneticPr fontId="3"/>
  <dataValidations count="4">
    <dataValidation operator="lessThanOrEqual" allowBlank="1" showInputMessage="1" showErrorMessage="1" sqref="B50:B56" xr:uid="{BC2A4B19-E5BC-4478-B8F4-F6782E6E7B42}"/>
    <dataValidation type="whole" operator="lessThanOrEqual" allowBlank="1" showInputMessage="1" showErrorMessage="1" sqref="J10:J25" xr:uid="{00000000-0002-0000-0900-000001000000}">
      <formula1>G10</formula1>
    </dataValidation>
    <dataValidation type="custom" showInputMessage="1" showErrorMessage="1" sqref="L30:M30 L18:M18 L26:M27" xr:uid="{00000000-0002-0000-0900-000003000000}">
      <formula1>J18=G18</formula1>
    </dataValidation>
    <dataValidation showInputMessage="1" showErrorMessage="1" sqref="L10:M17 L19:M25" xr:uid="{794990DB-1BE4-452D-9F86-1ECFD1809CA0}"/>
  </dataValidations>
  <printOptions horizontalCentered="1"/>
  <pageMargins left="0.39370078740157483" right="0.39370078740157483" top="0.59055118110236227" bottom="0.39370078740157483" header="0.19685039370078741" footer="0.23622047244094491"/>
  <pageSetup paperSize="9" scale="71" orientation="portrait" horizontalDpi="300" verticalDpi="300" r:id="rId1"/>
  <headerFooter alignWithMargins="0">
    <oddFooter>&amp;R&amp;9 2026年4月現在</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P55"/>
  <sheetViews>
    <sheetView showGridLines="0" showZeros="0" zoomScale="80" zoomScaleNormal="80" workbookViewId="0">
      <selection activeCell="J10" sqref="J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11.25" customWidth="1"/>
    <col min="11" max="11" width="11" customWidth="1"/>
    <col min="12" max="12" width="5.625" customWidth="1"/>
    <col min="13" max="13" width="5.375" customWidth="1"/>
    <col min="14" max="14" width="7.375" customWidth="1"/>
    <col min="15" max="15" width="14.375" customWidth="1"/>
    <col min="16" max="16" width="5" customWidth="1"/>
    <col min="17" max="17" width="5.5" customWidth="1"/>
  </cols>
  <sheetData>
    <row r="1" spans="2:16" ht="3" customHeight="1"/>
    <row r="2" spans="2:16" ht="39" customHeight="1">
      <c r="B2" s="1" t="s">
        <v>0</v>
      </c>
      <c r="C2" s="734">
        <f>表紙!B5</f>
        <v>0</v>
      </c>
      <c r="D2" s="734"/>
      <c r="E2" s="734"/>
      <c r="F2" s="735"/>
      <c r="G2" s="269" t="s">
        <v>1</v>
      </c>
      <c r="H2" s="729">
        <f>表紙!E5</f>
        <v>0</v>
      </c>
      <c r="I2" s="729"/>
      <c r="J2" s="729"/>
      <c r="K2" s="729"/>
      <c r="L2" s="730"/>
      <c r="M2" s="1" t="s">
        <v>2</v>
      </c>
      <c r="N2" s="722">
        <f>表紙!J5</f>
        <v>0</v>
      </c>
      <c r="O2" s="722"/>
      <c r="P2" s="723"/>
    </row>
    <row r="3" spans="2:16" ht="39" customHeight="1">
      <c r="B3" s="57" t="s">
        <v>176</v>
      </c>
      <c r="C3" s="736">
        <f>表紙!B7</f>
        <v>0</v>
      </c>
      <c r="D3" s="736"/>
      <c r="E3" s="736"/>
      <c r="F3" s="737"/>
      <c r="G3" s="270" t="s">
        <v>177</v>
      </c>
      <c r="H3" s="729">
        <f>表紙!E7</f>
        <v>0</v>
      </c>
      <c r="I3" s="729"/>
      <c r="J3" s="729"/>
      <c r="K3" s="729"/>
      <c r="L3" s="730"/>
      <c r="M3" s="122" t="s">
        <v>3</v>
      </c>
      <c r="N3" s="724">
        <f>SUM(L32+L47)</f>
        <v>0</v>
      </c>
      <c r="O3" s="724"/>
      <c r="P3" s="43" t="s">
        <v>4</v>
      </c>
    </row>
    <row r="4" spans="2:16" ht="24" customHeight="1"/>
    <row r="5" spans="2:16" ht="18.75">
      <c r="B5" s="815" t="s">
        <v>213</v>
      </c>
      <c r="C5" s="815"/>
      <c r="D5" s="815"/>
      <c r="L5" s="742" t="s">
        <v>178</v>
      </c>
      <c r="M5" s="742"/>
      <c r="N5" s="761">
        <f>F32</f>
        <v>5400</v>
      </c>
      <c r="O5" s="761"/>
      <c r="P5" s="2" t="s">
        <v>4</v>
      </c>
    </row>
    <row r="6" spans="2:16" ht="18.75">
      <c r="B6" s="815"/>
      <c r="C6" s="815"/>
      <c r="D6" s="815"/>
      <c r="L6" s="705" t="s">
        <v>176</v>
      </c>
      <c r="M6" s="705"/>
      <c r="N6" s="954" t="s">
        <v>228</v>
      </c>
      <c r="O6" s="954"/>
      <c r="P6" s="2" t="s">
        <v>4</v>
      </c>
    </row>
    <row r="7" spans="2:16" ht="18.75">
      <c r="L7" s="681" t="s">
        <v>236</v>
      </c>
      <c r="M7" s="681"/>
      <c r="N7" s="821">
        <f>SUM(N5:O6)</f>
        <v>5400</v>
      </c>
      <c r="O7" s="821"/>
      <c r="P7" s="2" t="s">
        <v>4</v>
      </c>
    </row>
    <row r="8" spans="2:16" ht="18" customHeight="1">
      <c r="B8" s="963" t="s">
        <v>5</v>
      </c>
      <c r="C8" s="712" t="s">
        <v>221</v>
      </c>
      <c r="D8" s="713"/>
      <c r="E8" s="713"/>
      <c r="F8" s="713"/>
      <c r="G8" s="713"/>
      <c r="H8" s="713"/>
      <c r="I8" s="713"/>
      <c r="J8" s="702" t="s">
        <v>225</v>
      </c>
      <c r="K8" s="703"/>
      <c r="L8" s="703"/>
      <c r="M8" s="704"/>
      <c r="N8" s="751" t="s">
        <v>112</v>
      </c>
      <c r="O8" s="751"/>
      <c r="P8" s="752"/>
    </row>
    <row r="9" spans="2:16" ht="18" customHeight="1">
      <c r="B9" s="833"/>
      <c r="C9" s="631" t="s">
        <v>8</v>
      </c>
      <c r="D9" s="632"/>
      <c r="E9" s="633"/>
      <c r="F9" s="631" t="s">
        <v>224</v>
      </c>
      <c r="G9" s="633"/>
      <c r="H9" s="4" t="s">
        <v>6</v>
      </c>
      <c r="I9" s="5" t="s">
        <v>173</v>
      </c>
      <c r="J9" s="118" t="s">
        <v>222</v>
      </c>
      <c r="K9" s="119" t="s">
        <v>176</v>
      </c>
      <c r="L9" s="631" t="s">
        <v>173</v>
      </c>
      <c r="M9" s="633"/>
      <c r="N9" s="813"/>
      <c r="O9" s="813"/>
      <c r="P9" s="814"/>
    </row>
    <row r="10" spans="2:16" ht="24.75" customHeight="1">
      <c r="B10" s="1011" t="s">
        <v>113</v>
      </c>
      <c r="C10" s="181" t="s">
        <v>202</v>
      </c>
      <c r="D10" s="86" t="s">
        <v>114</v>
      </c>
      <c r="E10" s="82" t="s">
        <v>243</v>
      </c>
      <c r="F10" s="1002">
        <v>400</v>
      </c>
      <c r="G10" s="1003"/>
      <c r="H10" s="204"/>
      <c r="I10" s="23">
        <f t="shared" ref="I10:I21" si="0">F10</f>
        <v>400</v>
      </c>
      <c r="J10" s="570"/>
      <c r="K10" s="257"/>
      <c r="L10" s="1021">
        <f t="shared" ref="L10:L21" si="1">SUM(J10+K10)</f>
        <v>0</v>
      </c>
      <c r="M10" s="1021"/>
      <c r="N10" s="884" t="s">
        <v>527</v>
      </c>
      <c r="O10" s="885"/>
      <c r="P10" s="886"/>
    </row>
    <row r="11" spans="2:16" ht="24.75" customHeight="1">
      <c r="B11" s="1012"/>
      <c r="C11" s="152"/>
      <c r="D11" s="87" t="s">
        <v>115</v>
      </c>
      <c r="E11" s="61" t="s">
        <v>244</v>
      </c>
      <c r="F11" s="727">
        <v>200</v>
      </c>
      <c r="G11" s="728"/>
      <c r="H11" s="205"/>
      <c r="I11" s="15">
        <f t="shared" si="0"/>
        <v>200</v>
      </c>
      <c r="J11" s="432"/>
      <c r="K11" s="258"/>
      <c r="L11" s="995">
        <f t="shared" si="1"/>
        <v>0</v>
      </c>
      <c r="M11" s="995"/>
      <c r="N11" s="1026"/>
      <c r="O11" s="1027"/>
      <c r="P11" s="1028"/>
    </row>
    <row r="12" spans="2:16" ht="24.75" customHeight="1">
      <c r="B12" s="1012"/>
      <c r="C12" s="152"/>
      <c r="D12" s="87" t="s">
        <v>116</v>
      </c>
      <c r="E12" s="61" t="s">
        <v>243</v>
      </c>
      <c r="F12" s="727">
        <v>300</v>
      </c>
      <c r="G12" s="728"/>
      <c r="H12" s="206"/>
      <c r="I12" s="15">
        <f t="shared" si="0"/>
        <v>300</v>
      </c>
      <c r="J12" s="432"/>
      <c r="K12" s="258"/>
      <c r="L12" s="995">
        <f t="shared" si="1"/>
        <v>0</v>
      </c>
      <c r="M12" s="995"/>
      <c r="N12" s="16"/>
      <c r="P12" s="3"/>
    </row>
    <row r="13" spans="2:16" ht="24.75" customHeight="1">
      <c r="B13" s="1012"/>
      <c r="C13" s="152"/>
      <c r="D13" s="87" t="s">
        <v>117</v>
      </c>
      <c r="E13" s="61" t="s">
        <v>254</v>
      </c>
      <c r="F13" s="727">
        <v>450</v>
      </c>
      <c r="G13" s="728"/>
      <c r="H13" s="206"/>
      <c r="I13" s="15">
        <f t="shared" si="0"/>
        <v>450</v>
      </c>
      <c r="J13" s="432"/>
      <c r="K13" s="258"/>
      <c r="L13" s="995">
        <f t="shared" si="1"/>
        <v>0</v>
      </c>
      <c r="M13" s="995"/>
      <c r="N13" s="16"/>
      <c r="P13" s="3"/>
    </row>
    <row r="14" spans="2:16" ht="24.75" customHeight="1">
      <c r="B14" s="1013"/>
      <c r="C14" s="157"/>
      <c r="D14" s="88" t="s">
        <v>118</v>
      </c>
      <c r="E14" s="81" t="s">
        <v>408</v>
      </c>
      <c r="F14" s="1017">
        <v>350</v>
      </c>
      <c r="G14" s="1018"/>
      <c r="H14" s="206"/>
      <c r="I14" s="29">
        <f t="shared" si="0"/>
        <v>350</v>
      </c>
      <c r="J14" s="439"/>
      <c r="K14" s="259"/>
      <c r="L14" s="1025">
        <f t="shared" si="1"/>
        <v>0</v>
      </c>
      <c r="M14" s="1025"/>
      <c r="N14" s="926"/>
      <c r="O14" s="927"/>
      <c r="P14" s="928"/>
    </row>
    <row r="15" spans="2:16" ht="24.75" customHeight="1">
      <c r="B15" s="1011" t="s">
        <v>119</v>
      </c>
      <c r="C15" s="198"/>
      <c r="D15" s="86" t="s">
        <v>120</v>
      </c>
      <c r="E15" s="82" t="s">
        <v>243</v>
      </c>
      <c r="F15" s="1002">
        <v>350</v>
      </c>
      <c r="G15" s="1003"/>
      <c r="H15" s="204"/>
      <c r="I15" s="23">
        <f t="shared" si="0"/>
        <v>350</v>
      </c>
      <c r="J15" s="434"/>
      <c r="K15" s="257"/>
      <c r="L15" s="1021">
        <f t="shared" si="1"/>
        <v>0</v>
      </c>
      <c r="M15" s="1021"/>
      <c r="N15" s="1022"/>
      <c r="O15" s="1023"/>
      <c r="P15" s="1024"/>
    </row>
    <row r="16" spans="2:16" ht="24.75" customHeight="1">
      <c r="B16" s="1012"/>
      <c r="C16" s="152"/>
      <c r="D16" s="87" t="s">
        <v>121</v>
      </c>
      <c r="E16" s="61" t="s">
        <v>255</v>
      </c>
      <c r="F16" s="727">
        <v>100</v>
      </c>
      <c r="G16" s="728"/>
      <c r="H16" s="206"/>
      <c r="I16" s="15">
        <f t="shared" si="0"/>
        <v>100</v>
      </c>
      <c r="J16" s="432"/>
      <c r="K16" s="258"/>
      <c r="L16" s="995">
        <f t="shared" si="1"/>
        <v>0</v>
      </c>
      <c r="M16" s="995"/>
      <c r="N16" s="16"/>
      <c r="P16" s="3"/>
    </row>
    <row r="17" spans="2:16" ht="24.75" customHeight="1">
      <c r="B17" s="1012"/>
      <c r="C17" s="152"/>
      <c r="D17" s="87" t="s">
        <v>122</v>
      </c>
      <c r="E17" s="61" t="s">
        <v>256</v>
      </c>
      <c r="F17" s="727">
        <v>200</v>
      </c>
      <c r="G17" s="728"/>
      <c r="H17" s="207"/>
      <c r="I17" s="15">
        <f t="shared" si="0"/>
        <v>200</v>
      </c>
      <c r="J17" s="432"/>
      <c r="K17" s="258"/>
      <c r="L17" s="995">
        <f t="shared" si="1"/>
        <v>0</v>
      </c>
      <c r="M17" s="995"/>
      <c r="N17" s="16"/>
      <c r="P17" s="3"/>
    </row>
    <row r="18" spans="2:16" ht="24.75" customHeight="1">
      <c r="B18" s="1012"/>
      <c r="C18" s="152"/>
      <c r="D18" s="87" t="s">
        <v>123</v>
      </c>
      <c r="E18" s="61" t="s">
        <v>253</v>
      </c>
      <c r="F18" s="727">
        <v>250</v>
      </c>
      <c r="G18" s="728"/>
      <c r="H18" s="207"/>
      <c r="I18" s="15">
        <f t="shared" si="0"/>
        <v>250</v>
      </c>
      <c r="J18" s="432"/>
      <c r="K18" s="258"/>
      <c r="L18" s="995">
        <f t="shared" si="1"/>
        <v>0</v>
      </c>
      <c r="M18" s="995"/>
      <c r="N18" s="16"/>
      <c r="P18" s="3"/>
    </row>
    <row r="19" spans="2:16" ht="24.75" customHeight="1">
      <c r="B19" s="1012"/>
      <c r="C19" s="152"/>
      <c r="D19" s="87" t="s">
        <v>124</v>
      </c>
      <c r="E19" s="61" t="s">
        <v>243</v>
      </c>
      <c r="F19" s="727">
        <v>450</v>
      </c>
      <c r="G19" s="728"/>
      <c r="H19" s="207"/>
      <c r="I19" s="191">
        <f t="shared" si="0"/>
        <v>450</v>
      </c>
      <c r="J19" s="432"/>
      <c r="K19" s="258"/>
      <c r="L19" s="995">
        <f t="shared" si="1"/>
        <v>0</v>
      </c>
      <c r="M19" s="995"/>
      <c r="N19" s="16"/>
      <c r="P19" s="3"/>
    </row>
    <row r="20" spans="2:16" ht="24.75" customHeight="1">
      <c r="B20" s="1012"/>
      <c r="C20" s="152"/>
      <c r="D20" s="87" t="s">
        <v>126</v>
      </c>
      <c r="E20" s="61" t="s">
        <v>254</v>
      </c>
      <c r="F20" s="682">
        <v>950</v>
      </c>
      <c r="G20" s="683"/>
      <c r="H20" s="499"/>
      <c r="I20" s="590">
        <f t="shared" si="0"/>
        <v>950</v>
      </c>
      <c r="J20" s="432"/>
      <c r="K20" s="258"/>
      <c r="L20" s="995">
        <f t="shared" si="1"/>
        <v>0</v>
      </c>
      <c r="M20" s="995"/>
      <c r="N20" s="16"/>
      <c r="P20" s="3"/>
    </row>
    <row r="21" spans="2:16" ht="24.75" customHeight="1">
      <c r="B21" s="1013"/>
      <c r="C21" s="157"/>
      <c r="D21" s="87" t="s">
        <v>127</v>
      </c>
      <c r="E21" s="61" t="s">
        <v>243</v>
      </c>
      <c r="F21" s="727">
        <v>1150</v>
      </c>
      <c r="G21" s="728"/>
      <c r="H21" s="207"/>
      <c r="I21" s="191">
        <f t="shared" si="0"/>
        <v>1150</v>
      </c>
      <c r="J21" s="432"/>
      <c r="K21" s="258"/>
      <c r="L21" s="995">
        <f t="shared" si="1"/>
        <v>0</v>
      </c>
      <c r="M21" s="995"/>
      <c r="N21" s="420"/>
      <c r="P21" s="3"/>
    </row>
    <row r="22" spans="2:16" ht="24.75" customHeight="1">
      <c r="B22" s="1013"/>
      <c r="C22" s="157"/>
      <c r="D22" s="91"/>
      <c r="E22" s="79"/>
      <c r="F22" s="290"/>
      <c r="G22" s="13"/>
      <c r="H22" s="13"/>
      <c r="I22" s="173"/>
      <c r="J22" s="138"/>
      <c r="K22" s="256"/>
      <c r="L22" s="995">
        <f t="shared" ref="L22:L27" si="2">SUM(J22+K22)</f>
        <v>0</v>
      </c>
      <c r="M22" s="995"/>
      <c r="N22" s="228"/>
      <c r="P22" s="3"/>
    </row>
    <row r="23" spans="2:16" ht="24.75" customHeight="1">
      <c r="B23" s="1013"/>
      <c r="C23" s="179"/>
      <c r="D23" s="87" t="s">
        <v>125</v>
      </c>
      <c r="E23" s="61" t="s">
        <v>243</v>
      </c>
      <c r="F23" s="1015">
        <v>250</v>
      </c>
      <c r="G23" s="1016"/>
      <c r="H23" s="207"/>
      <c r="I23" s="191">
        <f>F23</f>
        <v>250</v>
      </c>
      <c r="J23" s="432"/>
      <c r="K23" s="258"/>
      <c r="L23" s="995">
        <f>SUM(J23+K23)</f>
        <v>0</v>
      </c>
      <c r="M23" s="995"/>
      <c r="N23" s="16"/>
      <c r="P23" s="3"/>
    </row>
    <row r="24" spans="2:16" ht="24.75" customHeight="1">
      <c r="B24" s="1013"/>
      <c r="C24" s="179"/>
      <c r="D24" s="1019" t="s">
        <v>420</v>
      </c>
      <c r="E24" s="1020"/>
      <c r="F24" s="425"/>
      <c r="G24" s="426"/>
      <c r="H24" s="427"/>
      <c r="I24" s="428"/>
      <c r="J24" s="237"/>
      <c r="K24" s="252"/>
      <c r="L24" s="995">
        <f>SUM(J24+K24)</f>
        <v>0</v>
      </c>
      <c r="M24" s="995"/>
      <c r="N24" s="16"/>
      <c r="P24" s="3"/>
    </row>
    <row r="25" spans="2:16" ht="24.75" customHeight="1">
      <c r="B25" s="1014"/>
      <c r="C25" s="199"/>
      <c r="D25" s="89"/>
      <c r="E25" s="61"/>
      <c r="F25" s="1017"/>
      <c r="G25" s="1018"/>
      <c r="H25" s="421"/>
      <c r="I25" s="600"/>
      <c r="J25" s="240"/>
      <c r="K25" s="419"/>
      <c r="L25" s="1031">
        <f t="shared" si="2"/>
        <v>0</v>
      </c>
      <c r="M25" s="1031"/>
      <c r="N25" s="16"/>
      <c r="P25" s="3"/>
    </row>
    <row r="26" spans="2:16" ht="24.75" customHeight="1">
      <c r="B26" s="90" t="s">
        <v>128</v>
      </c>
      <c r="C26" s="124" t="s">
        <v>78</v>
      </c>
      <c r="D26" s="91" t="s">
        <v>226</v>
      </c>
      <c r="E26" s="92" t="s">
        <v>243</v>
      </c>
      <c r="F26" s="1009"/>
      <c r="G26" s="1010"/>
      <c r="H26" s="209"/>
      <c r="I26" s="167"/>
      <c r="J26" s="227"/>
      <c r="K26" s="227"/>
      <c r="L26" s="1029">
        <f t="shared" si="2"/>
        <v>0</v>
      </c>
      <c r="M26" s="1030"/>
      <c r="N26" s="93" t="s">
        <v>129</v>
      </c>
      <c r="P26" s="3"/>
    </row>
    <row r="27" spans="2:16" ht="24.75" customHeight="1">
      <c r="B27" s="94" t="s">
        <v>130</v>
      </c>
      <c r="C27" s="200" t="s">
        <v>78</v>
      </c>
      <c r="D27" s="95" t="s">
        <v>111</v>
      </c>
      <c r="E27" s="92" t="s">
        <v>170</v>
      </c>
      <c r="F27" s="1009"/>
      <c r="G27" s="1010"/>
      <c r="H27" s="209"/>
      <c r="I27" s="209"/>
      <c r="J27" s="260"/>
      <c r="K27" s="260"/>
      <c r="L27" s="1029">
        <f t="shared" si="2"/>
        <v>0</v>
      </c>
      <c r="M27" s="1030"/>
      <c r="N27" s="16"/>
      <c r="P27" s="3"/>
    </row>
    <row r="28" spans="2:16" ht="24.75" customHeight="1">
      <c r="B28" s="319"/>
      <c r="C28" s="181"/>
      <c r="D28" s="86"/>
      <c r="E28" s="82"/>
      <c r="F28" s="314"/>
      <c r="G28" s="315"/>
      <c r="H28" s="333"/>
      <c r="I28" s="333"/>
      <c r="J28" s="249"/>
      <c r="K28" s="249"/>
      <c r="L28" s="321"/>
      <c r="M28" s="322"/>
      <c r="N28" s="16"/>
      <c r="P28" s="3"/>
    </row>
    <row r="29" spans="2:16" ht="24.75" customHeight="1">
      <c r="B29" s="27"/>
      <c r="C29" s="164"/>
      <c r="D29" s="87"/>
      <c r="E29" s="61"/>
      <c r="F29" s="268"/>
      <c r="G29" s="172"/>
      <c r="H29" s="173"/>
      <c r="I29" s="173"/>
      <c r="J29" s="244"/>
      <c r="K29" s="244"/>
      <c r="L29" s="334"/>
      <c r="M29" s="335"/>
      <c r="N29" s="16"/>
      <c r="P29" s="3"/>
    </row>
    <row r="30" spans="2:16" ht="24.75" customHeight="1">
      <c r="B30" s="117"/>
      <c r="C30" s="201"/>
      <c r="D30" s="202"/>
      <c r="E30" s="203"/>
      <c r="F30" s="912"/>
      <c r="G30" s="913"/>
      <c r="H30" s="210"/>
      <c r="I30" s="210"/>
      <c r="J30" s="261"/>
      <c r="K30" s="261"/>
      <c r="L30" s="1037">
        <f>SUM(J30+K30)</f>
        <v>0</v>
      </c>
      <c r="M30" s="1038"/>
      <c r="N30" s="16"/>
      <c r="P30" s="3"/>
    </row>
    <row r="31" spans="2:16" ht="24.75" customHeight="1" thickBot="1">
      <c r="B31" s="149"/>
      <c r="C31" s="144"/>
      <c r="D31" s="2"/>
      <c r="E31" s="170"/>
      <c r="F31" s="765"/>
      <c r="G31" s="766"/>
      <c r="H31" s="167"/>
      <c r="I31" s="167"/>
      <c r="J31" s="227"/>
      <c r="K31" s="227"/>
      <c r="L31" s="1035">
        <f>SUM(J31+K31)</f>
        <v>0</v>
      </c>
      <c r="M31" s="1036"/>
      <c r="N31" s="776"/>
      <c r="O31" s="776"/>
      <c r="P31" s="777"/>
    </row>
    <row r="32" spans="2:16" ht="24.75" customHeight="1" thickTop="1">
      <c r="B32" s="163"/>
      <c r="C32" s="738" t="str">
        <f>CONCATENATE(FIXED(COUNTA(D10:D25)-1,0,0),"　店")</f>
        <v>13　店</v>
      </c>
      <c r="D32" s="739"/>
      <c r="E32" s="740"/>
      <c r="F32" s="731">
        <f>SUM(F10:F31)</f>
        <v>5400</v>
      </c>
      <c r="G32" s="732"/>
      <c r="H32" s="211">
        <f>SUM(H10:H31)</f>
        <v>0</v>
      </c>
      <c r="I32" s="33">
        <f>SUM(I10:I31)</f>
        <v>5400</v>
      </c>
      <c r="J32" s="229">
        <f>SUM(J10:J31)</f>
        <v>0</v>
      </c>
      <c r="K32" s="229">
        <f>SUM(K10:K31)</f>
        <v>0</v>
      </c>
      <c r="L32" s="684">
        <f>SUM(L10:M31)</f>
        <v>0</v>
      </c>
      <c r="M32" s="684"/>
      <c r="N32" s="1032"/>
      <c r="O32" s="1033"/>
      <c r="P32" s="1034"/>
    </row>
    <row r="33" spans="2:16" ht="24" customHeight="1"/>
    <row r="34" spans="2:16" ht="18.75">
      <c r="B34" s="815" t="s">
        <v>193</v>
      </c>
      <c r="C34" s="815"/>
      <c r="D34" s="815"/>
      <c r="L34" s="742" t="s">
        <v>178</v>
      </c>
      <c r="M34" s="742"/>
      <c r="N34" s="761">
        <f>F47</f>
        <v>3150</v>
      </c>
      <c r="O34" s="761"/>
      <c r="P34" s="2" t="s">
        <v>4</v>
      </c>
    </row>
    <row r="35" spans="2:16" ht="18.75">
      <c r="B35" s="815"/>
      <c r="C35" s="815"/>
      <c r="D35" s="815"/>
      <c r="L35" s="705" t="s">
        <v>176</v>
      </c>
      <c r="M35" s="705"/>
      <c r="N35" s="954" t="s">
        <v>228</v>
      </c>
      <c r="O35" s="954"/>
      <c r="P35" s="2" t="s">
        <v>4</v>
      </c>
    </row>
    <row r="36" spans="2:16" ht="18.75">
      <c r="L36" s="681" t="s">
        <v>236</v>
      </c>
      <c r="M36" s="681"/>
      <c r="N36" s="821">
        <f>SUM(N34:O35)</f>
        <v>3150</v>
      </c>
      <c r="O36" s="821"/>
      <c r="P36" s="2" t="s">
        <v>4</v>
      </c>
    </row>
    <row r="37" spans="2:16" ht="18" customHeight="1">
      <c r="B37" s="963" t="s">
        <v>5</v>
      </c>
      <c r="C37" s="712" t="s">
        <v>221</v>
      </c>
      <c r="D37" s="713"/>
      <c r="E37" s="713"/>
      <c r="F37" s="713"/>
      <c r="G37" s="713"/>
      <c r="H37" s="713"/>
      <c r="I37" s="713"/>
      <c r="J37" s="702" t="s">
        <v>225</v>
      </c>
      <c r="K37" s="703"/>
      <c r="L37" s="703"/>
      <c r="M37" s="704"/>
      <c r="N37" s="751" t="s">
        <v>112</v>
      </c>
      <c r="O37" s="751"/>
      <c r="P37" s="752"/>
    </row>
    <row r="38" spans="2:16" ht="18" customHeight="1">
      <c r="B38" s="833"/>
      <c r="C38" s="631" t="s">
        <v>8</v>
      </c>
      <c r="D38" s="632"/>
      <c r="E38" s="633"/>
      <c r="F38" s="631" t="s">
        <v>224</v>
      </c>
      <c r="G38" s="633"/>
      <c r="H38" s="4" t="s">
        <v>6</v>
      </c>
      <c r="I38" s="5" t="s">
        <v>173</v>
      </c>
      <c r="J38" s="118" t="s">
        <v>222</v>
      </c>
      <c r="K38" s="5" t="s">
        <v>176</v>
      </c>
      <c r="L38" s="631" t="s">
        <v>173</v>
      </c>
      <c r="M38" s="633"/>
      <c r="N38" s="813"/>
      <c r="O38" s="813"/>
      <c r="P38" s="814"/>
    </row>
    <row r="39" spans="2:16" ht="24.75" customHeight="1">
      <c r="B39" s="31"/>
      <c r="C39" s="143"/>
      <c r="D39" s="97" t="s">
        <v>131</v>
      </c>
      <c r="E39" s="82" t="s">
        <v>243</v>
      </c>
      <c r="F39" s="743">
        <v>1350</v>
      </c>
      <c r="G39" s="744"/>
      <c r="H39" s="498"/>
      <c r="I39" s="494">
        <f>F39</f>
        <v>1350</v>
      </c>
      <c r="J39" s="429"/>
      <c r="K39" s="262"/>
      <c r="L39" s="745">
        <f>SUM(J39+K39)</f>
        <v>0</v>
      </c>
      <c r="M39" s="780"/>
      <c r="N39" s="758"/>
      <c r="O39" s="759"/>
      <c r="P39" s="760"/>
    </row>
    <row r="40" spans="2:16" ht="24.75" customHeight="1">
      <c r="B40" s="35"/>
      <c r="C40" s="213"/>
      <c r="D40" s="25" t="s">
        <v>132</v>
      </c>
      <c r="E40" s="79" t="s">
        <v>243</v>
      </c>
      <c r="F40" s="682">
        <v>1800</v>
      </c>
      <c r="G40" s="683"/>
      <c r="H40" s="499"/>
      <c r="I40" s="486">
        <f>F40</f>
        <v>1800</v>
      </c>
      <c r="J40" s="432"/>
      <c r="K40" s="258"/>
      <c r="L40" s="694">
        <f>SUM(J40+K40)</f>
        <v>0</v>
      </c>
      <c r="M40" s="686"/>
      <c r="N40" s="793"/>
      <c r="O40" s="770"/>
      <c r="P40" s="771"/>
    </row>
    <row r="41" spans="2:16" ht="24.75" customHeight="1">
      <c r="B41" s="35"/>
      <c r="C41" s="213"/>
      <c r="D41" s="25"/>
      <c r="E41" s="329"/>
      <c r="F41" s="483"/>
      <c r="G41" s="484"/>
      <c r="H41" s="500"/>
      <c r="I41" s="486"/>
      <c r="J41" s="222"/>
      <c r="K41" s="224"/>
      <c r="L41" s="224"/>
      <c r="M41" s="225"/>
      <c r="N41" s="316"/>
      <c r="O41" s="32"/>
      <c r="P41" s="137"/>
    </row>
    <row r="42" spans="2:16" ht="24.75" customHeight="1">
      <c r="B42" s="35"/>
      <c r="C42" s="213"/>
      <c r="D42" s="25"/>
      <c r="E42" s="329"/>
      <c r="F42" s="290"/>
      <c r="G42" s="13"/>
      <c r="H42" s="173"/>
      <c r="I42" s="15"/>
      <c r="J42" s="222"/>
      <c r="K42" s="224"/>
      <c r="L42" s="224"/>
      <c r="M42" s="225"/>
      <c r="N42" s="316"/>
      <c r="O42" s="32"/>
      <c r="P42" s="137"/>
    </row>
    <row r="43" spans="2:16" ht="24.75" customHeight="1">
      <c r="B43" s="35"/>
      <c r="C43" s="213"/>
      <c r="D43" s="25"/>
      <c r="E43" s="329"/>
      <c r="F43" s="290"/>
      <c r="G43" s="13"/>
      <c r="H43" s="173"/>
      <c r="I43" s="15"/>
      <c r="J43" s="222"/>
      <c r="K43" s="224"/>
      <c r="L43" s="224"/>
      <c r="M43" s="225"/>
      <c r="N43" s="316"/>
      <c r="O43" s="32"/>
      <c r="P43" s="137"/>
    </row>
    <row r="44" spans="2:16" ht="24.75" customHeight="1">
      <c r="B44" s="35"/>
      <c r="C44" s="213"/>
      <c r="D44" s="25"/>
      <c r="E44" s="329"/>
      <c r="F44" s="290"/>
      <c r="G44" s="13"/>
      <c r="H44" s="173"/>
      <c r="I44" s="15"/>
      <c r="J44" s="222"/>
      <c r="K44" s="224"/>
      <c r="L44" s="224"/>
      <c r="M44" s="225"/>
      <c r="N44" s="316"/>
      <c r="O44" s="32"/>
      <c r="P44" s="137"/>
    </row>
    <row r="45" spans="2:16" ht="24.75" customHeight="1">
      <c r="B45" s="35"/>
      <c r="C45" s="214"/>
      <c r="D45" s="215"/>
      <c r="E45" s="171"/>
      <c r="F45" s="869"/>
      <c r="G45" s="870"/>
      <c r="H45" s="173"/>
      <c r="I45" s="173"/>
      <c r="J45" s="244"/>
      <c r="K45" s="224"/>
      <c r="L45" s="695">
        <f>SUM(J45+K45)</f>
        <v>0</v>
      </c>
      <c r="M45" s="890"/>
      <c r="N45" s="793"/>
      <c r="O45" s="770"/>
      <c r="P45" s="771"/>
    </row>
    <row r="46" spans="2:16" ht="24.75" customHeight="1" thickBot="1">
      <c r="B46" s="141"/>
      <c r="C46" s="145"/>
      <c r="D46" s="139"/>
      <c r="E46" s="52"/>
      <c r="F46" s="765"/>
      <c r="G46" s="766"/>
      <c r="H46" s="167"/>
      <c r="I46" s="167"/>
      <c r="J46" s="227"/>
      <c r="K46" s="228"/>
      <c r="L46" s="774">
        <f>SUM(J46+K46)</f>
        <v>0</v>
      </c>
      <c r="M46" s="775"/>
      <c r="N46" s="873"/>
      <c r="O46" s="776"/>
      <c r="P46" s="777"/>
    </row>
    <row r="47" spans="2:16" ht="24.75" customHeight="1" thickTop="1">
      <c r="B47" s="212"/>
      <c r="C47" s="738" t="str">
        <f>CONCATENATE(FIXED(COUNTA(D39:D40),0,0),"　店")</f>
        <v>2　店</v>
      </c>
      <c r="D47" s="739"/>
      <c r="E47" s="740"/>
      <c r="F47" s="731">
        <f>SUM(F39:F46)</f>
        <v>3150</v>
      </c>
      <c r="G47" s="732"/>
      <c r="H47" s="211">
        <f>SUM(H39:H46)</f>
        <v>0</v>
      </c>
      <c r="I47" s="33">
        <f>SUM(I39:I46)</f>
        <v>3150</v>
      </c>
      <c r="J47" s="229">
        <f>SUM(J39:J46)</f>
        <v>0</v>
      </c>
      <c r="K47" s="230">
        <f>SUM(K39:K46)</f>
        <v>0</v>
      </c>
      <c r="L47" s="700">
        <f>SUM(L39:M46)</f>
        <v>0</v>
      </c>
      <c r="M47" s="880"/>
      <c r="N47" s="1032"/>
      <c r="O47" s="1033"/>
      <c r="P47" s="1034"/>
    </row>
    <row r="49" spans="2:12">
      <c r="B49" s="274" t="s">
        <v>272</v>
      </c>
      <c r="C49" s="274"/>
      <c r="D49" s="274"/>
      <c r="E49" s="274"/>
      <c r="F49" s="274"/>
      <c r="G49" s="274"/>
      <c r="H49" s="274"/>
      <c r="I49" s="274"/>
      <c r="J49" s="274"/>
      <c r="K49" s="274"/>
      <c r="L49" s="274"/>
    </row>
    <row r="50" spans="2:12" ht="18" customHeight="1">
      <c r="B50" s="310" t="s">
        <v>468</v>
      </c>
      <c r="L50" s="274"/>
    </row>
    <row r="51" spans="2:12" ht="18" customHeight="1">
      <c r="B51" s="278" t="s">
        <v>469</v>
      </c>
      <c r="L51" s="274"/>
    </row>
    <row r="52" spans="2:12">
      <c r="B52" s="310" t="s">
        <v>471</v>
      </c>
      <c r="L52" s="274"/>
    </row>
    <row r="53" spans="2:12">
      <c r="B53" s="310" t="s">
        <v>473</v>
      </c>
      <c r="L53" s="274"/>
    </row>
    <row r="54" spans="2:12">
      <c r="B54" s="278" t="s">
        <v>474</v>
      </c>
      <c r="L54" s="274"/>
    </row>
    <row r="55" spans="2:12">
      <c r="B55" s="310" t="s">
        <v>472</v>
      </c>
      <c r="L55" s="274"/>
    </row>
  </sheetData>
  <sheetProtection algorithmName="SHA-512" hashValue="gIZmopNViZ0/709B3uR2kNhz6I26K7vhS9aweWQeBH46l1jPL1O59sbELYlxbtdRCtFb/owmHChJ9A3rxp3tqg==" saltValue="2fOsVuG/RchRxNSq0levRQ==" spinCount="100000" sheet="1" objects="1" scenarios="1"/>
  <mergeCells count="100">
    <mergeCell ref="N47:P47"/>
    <mergeCell ref="N31:P31"/>
    <mergeCell ref="L46:M46"/>
    <mergeCell ref="N46:P46"/>
    <mergeCell ref="L47:M47"/>
    <mergeCell ref="L39:M39"/>
    <mergeCell ref="N39:P39"/>
    <mergeCell ref="L40:M40"/>
    <mergeCell ref="N40:P40"/>
    <mergeCell ref="L45:M45"/>
    <mergeCell ref="N45:P45"/>
    <mergeCell ref="L38:M38"/>
    <mergeCell ref="N37:P38"/>
    <mergeCell ref="J37:M37"/>
    <mergeCell ref="N34:O34"/>
    <mergeCell ref="N36:O36"/>
    <mergeCell ref="N32:P32"/>
    <mergeCell ref="N35:O35"/>
    <mergeCell ref="L31:M31"/>
    <mergeCell ref="L36:M36"/>
    <mergeCell ref="L30:M30"/>
    <mergeCell ref="L32:M32"/>
    <mergeCell ref="L34:M34"/>
    <mergeCell ref="L20:M20"/>
    <mergeCell ref="L35:M35"/>
    <mergeCell ref="L23:M23"/>
    <mergeCell ref="L26:M26"/>
    <mergeCell ref="L27:M27"/>
    <mergeCell ref="L21:M21"/>
    <mergeCell ref="L22:M22"/>
    <mergeCell ref="L25:M25"/>
    <mergeCell ref="L24:M24"/>
    <mergeCell ref="C2:F2"/>
    <mergeCell ref="H2:L2"/>
    <mergeCell ref="C3:F3"/>
    <mergeCell ref="N7:O7"/>
    <mergeCell ref="C9:E9"/>
    <mergeCell ref="L5:M5"/>
    <mergeCell ref="H3:L3"/>
    <mergeCell ref="N2:P2"/>
    <mergeCell ref="N8:P9"/>
    <mergeCell ref="N5:O5"/>
    <mergeCell ref="N3:O3"/>
    <mergeCell ref="L6:M6"/>
    <mergeCell ref="N6:O6"/>
    <mergeCell ref="L7:M7"/>
    <mergeCell ref="B5:D6"/>
    <mergeCell ref="B8:B9"/>
    <mergeCell ref="L15:M15"/>
    <mergeCell ref="L18:M18"/>
    <mergeCell ref="L19:M19"/>
    <mergeCell ref="N15:P15"/>
    <mergeCell ref="J8:M8"/>
    <mergeCell ref="L9:M9"/>
    <mergeCell ref="L16:M16"/>
    <mergeCell ref="L17:M17"/>
    <mergeCell ref="L14:M14"/>
    <mergeCell ref="N11:P11"/>
    <mergeCell ref="N10:P10"/>
    <mergeCell ref="L11:M11"/>
    <mergeCell ref="L10:M10"/>
    <mergeCell ref="N14:P14"/>
    <mergeCell ref="L12:M12"/>
    <mergeCell ref="L13:M13"/>
    <mergeCell ref="C8:I8"/>
    <mergeCell ref="F26:G26"/>
    <mergeCell ref="F18:G18"/>
    <mergeCell ref="F14:G14"/>
    <mergeCell ref="D24:E24"/>
    <mergeCell ref="B15:B25"/>
    <mergeCell ref="F9:G9"/>
    <mergeCell ref="F19:G19"/>
    <mergeCell ref="B10:B14"/>
    <mergeCell ref="F23:G23"/>
    <mergeCell ref="F21:G21"/>
    <mergeCell ref="F12:G12"/>
    <mergeCell ref="F11:G11"/>
    <mergeCell ref="F10:G10"/>
    <mergeCell ref="F13:G13"/>
    <mergeCell ref="F15:G15"/>
    <mergeCell ref="F16:G16"/>
    <mergeCell ref="F20:G20"/>
    <mergeCell ref="F25:G25"/>
    <mergeCell ref="F17:G17"/>
    <mergeCell ref="F30:G30"/>
    <mergeCell ref="F31:G31"/>
    <mergeCell ref="F27:G27"/>
    <mergeCell ref="B37:B38"/>
    <mergeCell ref="C37:I37"/>
    <mergeCell ref="C47:E47"/>
    <mergeCell ref="F32:G32"/>
    <mergeCell ref="C32:E32"/>
    <mergeCell ref="F38:G38"/>
    <mergeCell ref="F39:G39"/>
    <mergeCell ref="C38:E38"/>
    <mergeCell ref="F40:G40"/>
    <mergeCell ref="F45:G45"/>
    <mergeCell ref="B34:D35"/>
    <mergeCell ref="F46:G46"/>
    <mergeCell ref="F47:G47"/>
  </mergeCells>
  <phoneticPr fontId="3"/>
  <dataValidations count="3">
    <dataValidation operator="lessThanOrEqual" allowBlank="1" showInputMessage="1" showErrorMessage="1" sqref="B49:B55" xr:uid="{C721B233-BDE9-46FC-BFDE-18A62E92C80F}"/>
    <dataValidation type="whole" operator="lessThanOrEqual" allowBlank="1" showInputMessage="1" showErrorMessage="1" sqref="J39:J44 J10:J21 J23:J25" xr:uid="{00000000-0002-0000-0A00-000001000000}">
      <formula1>F10</formula1>
    </dataValidation>
    <dataValidation type="whole" operator="lessThanOrEqual" allowBlank="1" showInputMessage="1" showErrorMessage="1" sqref="K22" xr:uid="{00000000-0002-0000-0A00-000002000000}">
      <formula1>F22</formula1>
    </dataValidation>
  </dataValidations>
  <printOptions horizontalCentered="1"/>
  <pageMargins left="0.39370078740157483" right="0.39370078740157483" top="0.59055118110236227" bottom="0.39370078740157483" header="0.19685039370078741" footer="0.23622047244094491"/>
  <pageSetup paperSize="9" scale="66" orientation="portrait" horizontalDpi="300" verticalDpi="300" r:id="rId1"/>
  <headerFooter alignWithMargins="0">
    <oddFooter>&amp;R&amp;9 2026年4月現在</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54"/>
  <sheetViews>
    <sheetView showGridLines="0" showZeros="0" zoomScale="80" zoomScaleNormal="80" workbookViewId="0">
      <selection activeCell="J10" sqref="J10"/>
    </sheetView>
  </sheetViews>
  <sheetFormatPr defaultRowHeight="13.5"/>
  <cols>
    <col min="1" max="1" width="1.62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11.5" customWidth="1"/>
    <col min="11" max="11" width="11" customWidth="1"/>
    <col min="12" max="12" width="5.625" customWidth="1"/>
    <col min="13" max="13" width="5.375" customWidth="1"/>
    <col min="14" max="14" width="7.375" customWidth="1"/>
    <col min="15" max="15" width="14.375" customWidth="1"/>
    <col min="16" max="16" width="5" customWidth="1"/>
    <col min="17" max="17" width="5.5" customWidth="1"/>
  </cols>
  <sheetData>
    <row r="1" spans="2:16" ht="4.5" customHeight="1"/>
    <row r="2" spans="2:16" ht="39" customHeight="1">
      <c r="B2" s="1" t="s">
        <v>0</v>
      </c>
      <c r="C2" s="734">
        <f>表紙!B5</f>
        <v>0</v>
      </c>
      <c r="D2" s="734"/>
      <c r="E2" s="734"/>
      <c r="F2" s="735"/>
      <c r="G2" s="269" t="s">
        <v>1</v>
      </c>
      <c r="H2" s="729">
        <f>表紙!E5</f>
        <v>0</v>
      </c>
      <c r="I2" s="729"/>
      <c r="J2" s="729"/>
      <c r="K2" s="729"/>
      <c r="L2" s="730"/>
      <c r="M2" s="1" t="s">
        <v>2</v>
      </c>
      <c r="N2" s="722">
        <f>表紙!J5</f>
        <v>0</v>
      </c>
      <c r="O2" s="722"/>
      <c r="P2" s="723"/>
    </row>
    <row r="3" spans="2:16" ht="39" customHeight="1">
      <c r="B3" s="57" t="s">
        <v>176</v>
      </c>
      <c r="C3" s="736">
        <f>表紙!B7</f>
        <v>0</v>
      </c>
      <c r="D3" s="736"/>
      <c r="E3" s="736"/>
      <c r="F3" s="737"/>
      <c r="G3" s="270" t="s">
        <v>177</v>
      </c>
      <c r="H3" s="729">
        <f>表紙!E7</f>
        <v>0</v>
      </c>
      <c r="I3" s="729"/>
      <c r="J3" s="729"/>
      <c r="K3" s="729"/>
      <c r="L3" s="730"/>
      <c r="M3" s="122" t="s">
        <v>3</v>
      </c>
      <c r="N3" s="724">
        <f>SUM(L28+L46)</f>
        <v>0</v>
      </c>
      <c r="O3" s="724"/>
      <c r="P3" s="43" t="s">
        <v>4</v>
      </c>
    </row>
    <row r="4" spans="2:16" ht="24" customHeight="1"/>
    <row r="5" spans="2:16" ht="24" customHeight="1">
      <c r="B5" s="815" t="s">
        <v>196</v>
      </c>
      <c r="C5" s="815"/>
      <c r="D5" s="815"/>
      <c r="L5" s="742" t="s">
        <v>178</v>
      </c>
      <c r="M5" s="742"/>
      <c r="N5" s="761">
        <f>SUM(F28)</f>
        <v>7250</v>
      </c>
      <c r="O5" s="761"/>
      <c r="P5" s="100" t="s">
        <v>4</v>
      </c>
    </row>
    <row r="6" spans="2:16" ht="24" customHeight="1">
      <c r="B6" s="815"/>
      <c r="C6" s="815"/>
      <c r="D6" s="815"/>
      <c r="L6" s="705" t="s">
        <v>176</v>
      </c>
      <c r="M6" s="705"/>
      <c r="N6" s="954" t="s">
        <v>227</v>
      </c>
      <c r="O6" s="954"/>
      <c r="P6" s="2" t="s">
        <v>4</v>
      </c>
    </row>
    <row r="7" spans="2:16" ht="24" customHeight="1">
      <c r="L7" s="681" t="s">
        <v>236</v>
      </c>
      <c r="M7" s="681"/>
      <c r="N7" s="821">
        <f>SUM(N5:O6)</f>
        <v>7250</v>
      </c>
      <c r="O7" s="821"/>
      <c r="P7" s="2" t="s">
        <v>4</v>
      </c>
    </row>
    <row r="8" spans="2:16" ht="18" customHeight="1">
      <c r="B8" s="999" t="s">
        <v>5</v>
      </c>
      <c r="C8" s="712" t="s">
        <v>221</v>
      </c>
      <c r="D8" s="713"/>
      <c r="E8" s="713"/>
      <c r="F8" s="713"/>
      <c r="G8" s="713"/>
      <c r="H8" s="713"/>
      <c r="I8" s="713"/>
      <c r="J8" s="702" t="s">
        <v>225</v>
      </c>
      <c r="K8" s="703"/>
      <c r="L8" s="703"/>
      <c r="M8" s="704"/>
      <c r="N8" s="751" t="s">
        <v>112</v>
      </c>
      <c r="O8" s="751"/>
      <c r="P8" s="752"/>
    </row>
    <row r="9" spans="2:16" ht="18" customHeight="1">
      <c r="B9" s="1000"/>
      <c r="C9" s="631" t="s">
        <v>8</v>
      </c>
      <c r="D9" s="632"/>
      <c r="E9" s="633"/>
      <c r="F9" s="631" t="s">
        <v>224</v>
      </c>
      <c r="G9" s="633"/>
      <c r="H9" s="4" t="s">
        <v>6</v>
      </c>
      <c r="I9" s="5" t="s">
        <v>173</v>
      </c>
      <c r="J9" s="118" t="s">
        <v>222</v>
      </c>
      <c r="K9" s="5" t="s">
        <v>176</v>
      </c>
      <c r="L9" s="631" t="s">
        <v>173</v>
      </c>
      <c r="M9" s="633"/>
      <c r="N9" s="753"/>
      <c r="O9" s="753"/>
      <c r="P9" s="754"/>
    </row>
    <row r="10" spans="2:16" ht="24.75" customHeight="1">
      <c r="B10" s="31"/>
      <c r="C10" s="143"/>
      <c r="D10" s="97" t="s">
        <v>152</v>
      </c>
      <c r="E10" s="107" t="s">
        <v>257</v>
      </c>
      <c r="F10" s="1046">
        <v>1550</v>
      </c>
      <c r="G10" s="1047"/>
      <c r="H10" s="562"/>
      <c r="I10" s="494">
        <f>F10</f>
        <v>1550</v>
      </c>
      <c r="J10" s="429"/>
      <c r="K10" s="262"/>
      <c r="L10" s="796">
        <f t="shared" ref="L10:L19" si="0">SUM(J10+K10)</f>
        <v>0</v>
      </c>
      <c r="M10" s="802"/>
      <c r="N10" s="1048" t="s">
        <v>465</v>
      </c>
      <c r="O10" s="1049"/>
      <c r="P10" s="1050"/>
    </row>
    <row r="11" spans="2:16" ht="24.95" customHeight="1">
      <c r="B11" s="217"/>
      <c r="C11" s="152"/>
      <c r="D11" s="87" t="s">
        <v>153</v>
      </c>
      <c r="E11" s="46"/>
      <c r="F11" s="682">
        <v>1000</v>
      </c>
      <c r="G11" s="683"/>
      <c r="H11" s="495"/>
      <c r="I11" s="486">
        <f t="shared" ref="I11:I19" si="1">F11</f>
        <v>1000</v>
      </c>
      <c r="J11" s="432"/>
      <c r="K11" s="258"/>
      <c r="L11" s="694">
        <f t="shared" si="0"/>
        <v>0</v>
      </c>
      <c r="M11" s="686"/>
      <c r="N11" s="1043" t="s">
        <v>528</v>
      </c>
      <c r="O11" s="1044"/>
      <c r="P11" s="1045"/>
    </row>
    <row r="12" spans="2:16" ht="24.95" customHeight="1">
      <c r="B12" s="217"/>
      <c r="C12" s="152"/>
      <c r="D12" s="25" t="s">
        <v>154</v>
      </c>
      <c r="E12" s="61" t="s">
        <v>257</v>
      </c>
      <c r="F12" s="727">
        <v>100</v>
      </c>
      <c r="G12" s="728"/>
      <c r="H12" s="56"/>
      <c r="I12" s="15">
        <f t="shared" si="1"/>
        <v>100</v>
      </c>
      <c r="J12" s="432"/>
      <c r="K12" s="258"/>
      <c r="L12" s="694">
        <f t="shared" si="0"/>
        <v>0</v>
      </c>
      <c r="M12" s="686"/>
      <c r="N12" s="859" t="s">
        <v>529</v>
      </c>
      <c r="O12" s="1041"/>
      <c r="P12" s="1042"/>
    </row>
    <row r="13" spans="2:16" ht="24.95" customHeight="1">
      <c r="B13" s="217"/>
      <c r="C13" s="152"/>
      <c r="D13" s="25" t="s">
        <v>155</v>
      </c>
      <c r="E13" s="61" t="s">
        <v>243</v>
      </c>
      <c r="F13" s="1051">
        <v>400</v>
      </c>
      <c r="G13" s="1052"/>
      <c r="H13" s="56"/>
      <c r="I13" s="598">
        <f t="shared" si="1"/>
        <v>400</v>
      </c>
      <c r="J13" s="432"/>
      <c r="K13" s="258"/>
      <c r="L13" s="694">
        <f t="shared" si="0"/>
        <v>0</v>
      </c>
      <c r="M13" s="685"/>
      <c r="N13" s="859"/>
      <c r="O13" s="1041"/>
      <c r="P13" s="1042"/>
    </row>
    <row r="14" spans="2:16" ht="24.95" customHeight="1">
      <c r="B14" s="217"/>
      <c r="C14" s="152"/>
      <c r="D14" s="25" t="s">
        <v>156</v>
      </c>
      <c r="E14" s="61" t="s">
        <v>253</v>
      </c>
      <c r="F14" s="727">
        <v>350</v>
      </c>
      <c r="G14" s="728"/>
      <c r="H14" s="56"/>
      <c r="I14" s="486">
        <f t="shared" si="1"/>
        <v>350</v>
      </c>
      <c r="J14" s="432"/>
      <c r="K14" s="258"/>
      <c r="L14" s="694">
        <f t="shared" si="0"/>
        <v>0</v>
      </c>
      <c r="M14" s="685"/>
      <c r="N14" s="866"/>
      <c r="O14" s="867"/>
      <c r="P14" s="868"/>
    </row>
    <row r="15" spans="2:16" ht="24.95" customHeight="1">
      <c r="B15" s="217"/>
      <c r="C15" s="152"/>
      <c r="D15" s="25" t="s">
        <v>157</v>
      </c>
      <c r="E15" s="61" t="s">
        <v>253</v>
      </c>
      <c r="F15" s="1051">
        <v>450</v>
      </c>
      <c r="G15" s="1052"/>
      <c r="H15" s="56"/>
      <c r="I15" s="598">
        <f t="shared" si="1"/>
        <v>450</v>
      </c>
      <c r="J15" s="432"/>
      <c r="K15" s="258"/>
      <c r="L15" s="694">
        <f t="shared" si="0"/>
        <v>0</v>
      </c>
      <c r="M15" s="685"/>
      <c r="N15" s="866"/>
      <c r="O15" s="867"/>
      <c r="P15" s="868"/>
    </row>
    <row r="16" spans="2:16" ht="24.95" customHeight="1">
      <c r="B16" s="217"/>
      <c r="C16" s="152"/>
      <c r="D16" s="25" t="s">
        <v>158</v>
      </c>
      <c r="E16" s="61" t="s">
        <v>253</v>
      </c>
      <c r="F16" s="1051">
        <v>1100</v>
      </c>
      <c r="G16" s="1052"/>
      <c r="H16" s="56"/>
      <c r="I16" s="598">
        <f t="shared" si="1"/>
        <v>1100</v>
      </c>
      <c r="J16" s="432"/>
      <c r="K16" s="258"/>
      <c r="L16" s="694">
        <f t="shared" si="0"/>
        <v>0</v>
      </c>
      <c r="M16" s="685"/>
      <c r="N16" s="866"/>
      <c r="O16" s="867"/>
      <c r="P16" s="868"/>
    </row>
    <row r="17" spans="2:16" ht="24.95" customHeight="1">
      <c r="B17" s="217"/>
      <c r="C17" s="152"/>
      <c r="D17" s="25" t="s">
        <v>159</v>
      </c>
      <c r="E17" s="61" t="s">
        <v>253</v>
      </c>
      <c r="F17" s="1051">
        <v>300</v>
      </c>
      <c r="G17" s="1052"/>
      <c r="H17" s="495"/>
      <c r="I17" s="598">
        <f t="shared" si="1"/>
        <v>300</v>
      </c>
      <c r="J17" s="432"/>
      <c r="K17" s="258"/>
      <c r="L17" s="694">
        <f t="shared" si="0"/>
        <v>0</v>
      </c>
      <c r="M17" s="685"/>
      <c r="N17" s="866"/>
      <c r="O17" s="867"/>
      <c r="P17" s="868"/>
    </row>
    <row r="18" spans="2:16" ht="24.95" customHeight="1">
      <c r="B18" s="217"/>
      <c r="C18" s="152"/>
      <c r="D18" s="25" t="s">
        <v>160</v>
      </c>
      <c r="E18" s="61" t="s">
        <v>253</v>
      </c>
      <c r="F18" s="1051">
        <v>1050</v>
      </c>
      <c r="G18" s="1052"/>
      <c r="H18" s="495"/>
      <c r="I18" s="598">
        <f t="shared" si="1"/>
        <v>1050</v>
      </c>
      <c r="J18" s="432"/>
      <c r="K18" s="258"/>
      <c r="L18" s="694">
        <f t="shared" si="0"/>
        <v>0</v>
      </c>
      <c r="M18" s="685"/>
      <c r="N18" s="866"/>
      <c r="O18" s="867"/>
      <c r="P18" s="868"/>
    </row>
    <row r="19" spans="2:16" ht="24.95" customHeight="1">
      <c r="B19" s="217"/>
      <c r="C19" s="152"/>
      <c r="D19" s="25" t="s">
        <v>161</v>
      </c>
      <c r="E19" s="61" t="s">
        <v>253</v>
      </c>
      <c r="F19" s="1051">
        <v>950</v>
      </c>
      <c r="G19" s="1052"/>
      <c r="H19" s="495"/>
      <c r="I19" s="598">
        <f t="shared" si="1"/>
        <v>950</v>
      </c>
      <c r="J19" s="432"/>
      <c r="K19" s="258"/>
      <c r="L19" s="694">
        <f t="shared" si="0"/>
        <v>0</v>
      </c>
      <c r="M19" s="685"/>
      <c r="N19" s="866"/>
      <c r="O19" s="867"/>
      <c r="P19" s="868"/>
    </row>
    <row r="20" spans="2:16" ht="24.95" customHeight="1">
      <c r="B20" s="218"/>
      <c r="C20" s="214"/>
      <c r="D20" s="195"/>
      <c r="E20" s="171"/>
      <c r="F20" s="1053"/>
      <c r="G20" s="1054"/>
      <c r="H20" s="500"/>
      <c r="I20" s="500"/>
      <c r="J20" s="244"/>
      <c r="K20" s="244"/>
      <c r="L20" s="694">
        <f t="shared" ref="L20:L27" si="2">SUM(J20+K20)</f>
        <v>0</v>
      </c>
      <c r="M20" s="685"/>
      <c r="N20" s="866"/>
      <c r="O20" s="867"/>
      <c r="P20" s="868"/>
    </row>
    <row r="21" spans="2:16" ht="24.95" customHeight="1">
      <c r="B21" s="218"/>
      <c r="C21" s="214"/>
      <c r="D21" s="195"/>
      <c r="E21" s="171"/>
      <c r="F21" s="268"/>
      <c r="G21" s="172"/>
      <c r="H21" s="173"/>
      <c r="I21" s="500"/>
      <c r="J21" s="244"/>
      <c r="K21" s="244"/>
      <c r="L21" s="224"/>
      <c r="M21" s="235"/>
      <c r="N21" s="124"/>
      <c r="O21" s="126"/>
      <c r="P21" s="125"/>
    </row>
    <row r="22" spans="2:16" ht="24.95" customHeight="1">
      <c r="B22" s="218"/>
      <c r="C22" s="214"/>
      <c r="D22" s="195"/>
      <c r="E22" s="171"/>
      <c r="F22" s="268"/>
      <c r="G22" s="172"/>
      <c r="H22" s="173"/>
      <c r="I22" s="500"/>
      <c r="J22" s="244"/>
      <c r="K22" s="244"/>
      <c r="L22" s="224"/>
      <c r="M22" s="235"/>
      <c r="N22" s="124"/>
      <c r="O22" s="126"/>
      <c r="P22" s="125"/>
    </row>
    <row r="23" spans="2:16" ht="24.95" customHeight="1">
      <c r="B23" s="218"/>
      <c r="C23" s="214"/>
      <c r="D23" s="195"/>
      <c r="E23" s="171"/>
      <c r="F23" s="268"/>
      <c r="G23" s="172"/>
      <c r="H23" s="173"/>
      <c r="I23" s="173"/>
      <c r="J23" s="244"/>
      <c r="K23" s="244"/>
      <c r="L23" s="224"/>
      <c r="M23" s="235"/>
      <c r="N23" s="124"/>
      <c r="O23" s="126"/>
      <c r="P23" s="125"/>
    </row>
    <row r="24" spans="2:16" ht="24.95" customHeight="1">
      <c r="B24" s="218"/>
      <c r="C24" s="214"/>
      <c r="D24" s="195"/>
      <c r="E24" s="171"/>
      <c r="F24" s="268"/>
      <c r="G24" s="172"/>
      <c r="H24" s="173"/>
      <c r="I24" s="173"/>
      <c r="J24" s="244"/>
      <c r="K24" s="244"/>
      <c r="L24" s="224"/>
      <c r="M24" s="235"/>
      <c r="N24" s="124"/>
      <c r="O24" s="126"/>
      <c r="P24" s="125"/>
    </row>
    <row r="25" spans="2:16" ht="24.95" customHeight="1">
      <c r="B25" s="218"/>
      <c r="C25" s="214"/>
      <c r="D25" s="195"/>
      <c r="E25" s="171"/>
      <c r="F25" s="268"/>
      <c r="G25" s="172"/>
      <c r="H25" s="173"/>
      <c r="I25" s="173"/>
      <c r="J25" s="244"/>
      <c r="K25" s="244"/>
      <c r="L25" s="224"/>
      <c r="M25" s="235"/>
      <c r="N25" s="124"/>
      <c r="O25" s="126"/>
      <c r="P25" s="125"/>
    </row>
    <row r="26" spans="2:16" ht="24.95" customHeight="1">
      <c r="B26" s="218"/>
      <c r="C26" s="214"/>
      <c r="D26" s="195"/>
      <c r="E26" s="171"/>
      <c r="F26" s="869"/>
      <c r="G26" s="870"/>
      <c r="H26" s="173"/>
      <c r="I26" s="173"/>
      <c r="J26" s="244"/>
      <c r="K26" s="244"/>
      <c r="L26" s="694">
        <f t="shared" si="2"/>
        <v>0</v>
      </c>
      <c r="M26" s="685"/>
      <c r="N26" s="866"/>
      <c r="O26" s="867"/>
      <c r="P26" s="868"/>
    </row>
    <row r="27" spans="2:16" ht="24.95" customHeight="1" thickBot="1">
      <c r="B27" s="219"/>
      <c r="C27" s="145"/>
      <c r="D27" s="2"/>
      <c r="E27" s="52"/>
      <c r="F27" s="765"/>
      <c r="G27" s="766"/>
      <c r="H27" s="167"/>
      <c r="I27" s="167"/>
      <c r="J27" s="227"/>
      <c r="K27" s="245"/>
      <c r="L27" s="694">
        <f t="shared" si="2"/>
        <v>0</v>
      </c>
      <c r="M27" s="685"/>
      <c r="N27" s="16"/>
      <c r="P27" s="3"/>
    </row>
    <row r="28" spans="2:16" ht="24.95" customHeight="1" thickTop="1">
      <c r="B28" s="220"/>
      <c r="C28" s="738" t="str">
        <f>CONCATENATE(FIXED(COUNTA(D10:D27),0,0),"　店")</f>
        <v>10　店</v>
      </c>
      <c r="D28" s="739"/>
      <c r="E28" s="740"/>
      <c r="F28" s="731">
        <f>SUM(F10:F27)</f>
        <v>7250</v>
      </c>
      <c r="G28" s="732"/>
      <c r="H28" s="33">
        <f>SUM(H10:H27)</f>
        <v>0</v>
      </c>
      <c r="I28" s="33">
        <f>SUM(I10:I27)</f>
        <v>7250</v>
      </c>
      <c r="J28" s="229">
        <f>SUM(J10:J27)</f>
        <v>0</v>
      </c>
      <c r="K28" s="230">
        <f>SUM(K10:K27)</f>
        <v>0</v>
      </c>
      <c r="L28" s="700">
        <f>SUM(L10:M27)</f>
        <v>0</v>
      </c>
      <c r="M28" s="880"/>
      <c r="N28" s="810"/>
      <c r="O28" s="811"/>
      <c r="P28" s="812"/>
    </row>
    <row r="31" spans="2:16" ht="24" customHeight="1">
      <c r="B31" s="815" t="s">
        <v>197</v>
      </c>
      <c r="C31" s="815"/>
      <c r="D31" s="815"/>
      <c r="L31" s="742" t="s">
        <v>178</v>
      </c>
      <c r="M31" s="742"/>
      <c r="N31" s="761">
        <f>SUM(F46)</f>
        <v>1700</v>
      </c>
      <c r="O31" s="761"/>
      <c r="P31" s="100" t="s">
        <v>4</v>
      </c>
    </row>
    <row r="32" spans="2:16" ht="24" customHeight="1">
      <c r="B32" s="815"/>
      <c r="C32" s="815"/>
      <c r="D32" s="815"/>
      <c r="L32" s="705" t="s">
        <v>176</v>
      </c>
      <c r="M32" s="705"/>
      <c r="N32" s="954" t="s">
        <v>227</v>
      </c>
      <c r="O32" s="954"/>
      <c r="P32" s="2" t="s">
        <v>4</v>
      </c>
    </row>
    <row r="33" spans="2:16" ht="24" customHeight="1">
      <c r="L33" s="681" t="s">
        <v>236</v>
      </c>
      <c r="M33" s="681"/>
      <c r="N33" s="821">
        <f>SUM(N31:O32)</f>
        <v>1700</v>
      </c>
      <c r="O33" s="821"/>
      <c r="P33" s="2" t="s">
        <v>4</v>
      </c>
    </row>
    <row r="34" spans="2:16" ht="18" customHeight="1">
      <c r="B34" s="999" t="s">
        <v>5</v>
      </c>
      <c r="C34" s="712" t="s">
        <v>221</v>
      </c>
      <c r="D34" s="713"/>
      <c r="E34" s="713"/>
      <c r="F34" s="713"/>
      <c r="G34" s="713"/>
      <c r="H34" s="713"/>
      <c r="I34" s="713"/>
      <c r="J34" s="702" t="s">
        <v>225</v>
      </c>
      <c r="K34" s="703"/>
      <c r="L34" s="703"/>
      <c r="M34" s="704"/>
      <c r="N34" s="751" t="s">
        <v>112</v>
      </c>
      <c r="O34" s="751"/>
      <c r="P34" s="752"/>
    </row>
    <row r="35" spans="2:16" ht="18" customHeight="1">
      <c r="B35" s="1000"/>
      <c r="C35" s="631" t="s">
        <v>8</v>
      </c>
      <c r="D35" s="632"/>
      <c r="E35" s="633"/>
      <c r="F35" s="631" t="s">
        <v>224</v>
      </c>
      <c r="G35" s="633"/>
      <c r="H35" s="4" t="s">
        <v>6</v>
      </c>
      <c r="I35" s="5" t="s">
        <v>173</v>
      </c>
      <c r="J35" s="138" t="s">
        <v>222</v>
      </c>
      <c r="K35" s="121" t="s">
        <v>176</v>
      </c>
      <c r="L35" s="631" t="s">
        <v>173</v>
      </c>
      <c r="M35" s="633"/>
      <c r="N35" s="753"/>
      <c r="O35" s="753"/>
      <c r="P35" s="754"/>
    </row>
    <row r="36" spans="2:16" ht="24.95" customHeight="1">
      <c r="B36" s="323" t="s">
        <v>162</v>
      </c>
      <c r="C36" s="146"/>
      <c r="D36" s="563" t="s">
        <v>464</v>
      </c>
      <c r="E36" s="564"/>
      <c r="F36" s="493" t="s">
        <v>16</v>
      </c>
      <c r="G36" s="565">
        <v>450</v>
      </c>
      <c r="H36" s="566"/>
      <c r="I36" s="494">
        <v>450</v>
      </c>
      <c r="J36" s="429"/>
      <c r="K36" s="257"/>
      <c r="L36" s="745">
        <f>SUM(J36+K36)</f>
        <v>0</v>
      </c>
      <c r="M36" s="746"/>
      <c r="N36" s="863" t="s">
        <v>530</v>
      </c>
      <c r="O36" s="864"/>
      <c r="P36" s="865"/>
    </row>
    <row r="37" spans="2:16" ht="24.95" customHeight="1">
      <c r="B37" s="27" t="s">
        <v>163</v>
      </c>
      <c r="C37" s="151"/>
      <c r="D37" s="567" t="s">
        <v>463</v>
      </c>
      <c r="E37" s="568"/>
      <c r="F37" s="493" t="s">
        <v>28</v>
      </c>
      <c r="G37" s="569">
        <v>850</v>
      </c>
      <c r="H37" s="496"/>
      <c r="I37" s="486">
        <f>G37</f>
        <v>850</v>
      </c>
      <c r="J37" s="432"/>
      <c r="K37" s="258"/>
      <c r="L37" s="694">
        <f>SUM(J37+K37)</f>
        <v>0</v>
      </c>
      <c r="M37" s="686"/>
      <c r="N37" s="863" t="s">
        <v>531</v>
      </c>
      <c r="O37" s="864"/>
      <c r="P37" s="865"/>
    </row>
    <row r="38" spans="2:16" ht="24.95" customHeight="1">
      <c r="B38" s="27" t="s">
        <v>164</v>
      </c>
      <c r="C38" s="151"/>
      <c r="D38" s="25" t="s">
        <v>165</v>
      </c>
      <c r="E38" s="108"/>
      <c r="F38" s="682">
        <v>400</v>
      </c>
      <c r="G38" s="683"/>
      <c r="H38" s="496"/>
      <c r="I38" s="486">
        <f>F38</f>
        <v>400</v>
      </c>
      <c r="J38" s="432"/>
      <c r="K38" s="258"/>
      <c r="L38" s="695">
        <f>SUM(J38+K38)</f>
        <v>0</v>
      </c>
      <c r="M38" s="696"/>
      <c r="N38" s="1039"/>
      <c r="O38" s="1039"/>
      <c r="P38" s="1040"/>
    </row>
    <row r="39" spans="2:16" ht="24.95" customHeight="1">
      <c r="B39" s="27"/>
      <c r="C39" s="151"/>
      <c r="D39" s="25"/>
      <c r="E39" s="108"/>
      <c r="F39" s="290"/>
      <c r="G39" s="13"/>
      <c r="H39" s="343"/>
      <c r="I39" s="15"/>
      <c r="J39" s="222"/>
      <c r="K39" s="244"/>
      <c r="L39" s="694">
        <f t="shared" ref="L39:L45" si="3">SUM(J39+K39)</f>
        <v>0</v>
      </c>
      <c r="M39" s="686"/>
      <c r="N39" s="1039"/>
      <c r="O39" s="1039"/>
      <c r="P39" s="1040"/>
    </row>
    <row r="40" spans="2:16" ht="24.95" customHeight="1">
      <c r="B40" s="27"/>
      <c r="C40" s="151"/>
      <c r="D40" s="25"/>
      <c r="E40" s="108"/>
      <c r="F40" s="290"/>
      <c r="G40" s="13"/>
      <c r="H40" s="343"/>
      <c r="I40" s="15"/>
      <c r="J40" s="222"/>
      <c r="K40" s="244"/>
      <c r="L40" s="694">
        <f>SUM(J40+K40)</f>
        <v>0</v>
      </c>
      <c r="M40" s="686"/>
      <c r="N40" s="324"/>
      <c r="O40" s="324"/>
      <c r="P40" s="325"/>
    </row>
    <row r="41" spans="2:16" ht="24.95" customHeight="1">
      <c r="B41" s="27"/>
      <c r="C41" s="151"/>
      <c r="D41" s="25"/>
      <c r="E41" s="108"/>
      <c r="F41" s="290"/>
      <c r="G41" s="13"/>
      <c r="H41" s="343"/>
      <c r="I41" s="15"/>
      <c r="J41" s="222"/>
      <c r="K41" s="244"/>
      <c r="L41" s="694">
        <f t="shared" ref="L41:L43" si="4">SUM(J41+K41)</f>
        <v>0</v>
      </c>
      <c r="M41" s="686"/>
      <c r="N41" s="324"/>
      <c r="O41" s="324"/>
      <c r="P41" s="325"/>
    </row>
    <row r="42" spans="2:16" ht="24.95" customHeight="1">
      <c r="B42" s="27"/>
      <c r="C42" s="151"/>
      <c r="D42" s="25"/>
      <c r="E42" s="108"/>
      <c r="F42" s="290"/>
      <c r="G42" s="13"/>
      <c r="H42" s="343"/>
      <c r="I42" s="15"/>
      <c r="J42" s="222"/>
      <c r="K42" s="244"/>
      <c r="L42" s="694">
        <f>SUM(J42+K42)</f>
        <v>0</v>
      </c>
      <c r="M42" s="686"/>
      <c r="N42" s="324"/>
      <c r="O42" s="324"/>
      <c r="P42" s="325"/>
    </row>
    <row r="43" spans="2:16" ht="24.95" customHeight="1">
      <c r="B43" s="27"/>
      <c r="C43" s="151"/>
      <c r="D43" s="25"/>
      <c r="E43" s="108"/>
      <c r="F43" s="290"/>
      <c r="G43" s="13"/>
      <c r="H43" s="343"/>
      <c r="I43" s="15"/>
      <c r="J43" s="222"/>
      <c r="K43" s="244"/>
      <c r="L43" s="694">
        <f t="shared" si="4"/>
        <v>0</v>
      </c>
      <c r="M43" s="686"/>
      <c r="N43" s="324"/>
      <c r="O43" s="324"/>
      <c r="P43" s="325"/>
    </row>
    <row r="44" spans="2:16" ht="24.95" customHeight="1">
      <c r="B44" s="24"/>
      <c r="C44" s="151"/>
      <c r="D44" s="195"/>
      <c r="E44" s="108"/>
      <c r="F44" s="869"/>
      <c r="G44" s="870"/>
      <c r="H44" s="173"/>
      <c r="I44" s="174"/>
      <c r="J44" s="244"/>
      <c r="K44" s="244"/>
      <c r="L44" s="695">
        <f t="shared" si="3"/>
        <v>0</v>
      </c>
      <c r="M44" s="696"/>
      <c r="N44" s="19"/>
      <c r="O44" s="19"/>
      <c r="P44" s="48"/>
    </row>
    <row r="45" spans="2:16" ht="24.95" customHeight="1" thickBot="1">
      <c r="B45" s="149"/>
      <c r="C45" s="142"/>
      <c r="D45" s="2"/>
      <c r="F45" s="765"/>
      <c r="G45" s="766"/>
      <c r="H45" s="167"/>
      <c r="I45" s="175"/>
      <c r="J45" s="245"/>
      <c r="K45" s="245"/>
      <c r="L45" s="774">
        <f t="shared" si="3"/>
        <v>0</v>
      </c>
      <c r="M45" s="775"/>
      <c r="N45" s="19"/>
      <c r="O45" s="19"/>
      <c r="P45" s="48"/>
    </row>
    <row r="46" spans="2:16" ht="24.95" customHeight="1" thickTop="1">
      <c r="B46" s="163"/>
      <c r="C46" s="738" t="str">
        <f>CONCATENATE(FIXED(COUNTA(D36:D45),0,0),"　店")</f>
        <v>3　店</v>
      </c>
      <c r="D46" s="739"/>
      <c r="E46" s="740"/>
      <c r="F46" s="939">
        <f>SUM(F36:G45)</f>
        <v>1700</v>
      </c>
      <c r="G46" s="940"/>
      <c r="H46" s="208">
        <f>SUM(H36:H45)</f>
        <v>0</v>
      </c>
      <c r="I46" s="96">
        <f>SUM(I36:I45)</f>
        <v>1700</v>
      </c>
      <c r="J46" s="229">
        <f>SUM(J36:J45)</f>
        <v>0</v>
      </c>
      <c r="K46" s="229">
        <f>SUM(K36:K45)</f>
        <v>0</v>
      </c>
      <c r="L46" s="700">
        <f>SUM(L36:M45)</f>
        <v>0</v>
      </c>
      <c r="M46" s="880"/>
      <c r="N46" s="810"/>
      <c r="O46" s="811"/>
      <c r="P46" s="812"/>
    </row>
    <row r="48" spans="2:16">
      <c r="B48" s="274" t="s">
        <v>272</v>
      </c>
      <c r="C48" s="274"/>
      <c r="D48" s="274"/>
      <c r="E48" s="274"/>
      <c r="F48" s="274"/>
      <c r="G48" s="274"/>
      <c r="H48" s="274"/>
      <c r="I48" s="274"/>
      <c r="J48" s="274"/>
      <c r="K48" s="274"/>
      <c r="L48" s="274"/>
    </row>
    <row r="49" spans="2:12">
      <c r="B49" s="310" t="s">
        <v>468</v>
      </c>
      <c r="L49" s="274"/>
    </row>
    <row r="50" spans="2:12">
      <c r="B50" s="278" t="s">
        <v>469</v>
      </c>
      <c r="L50" s="274"/>
    </row>
    <row r="51" spans="2:12">
      <c r="B51" s="310" t="s">
        <v>471</v>
      </c>
      <c r="L51" s="274"/>
    </row>
    <row r="52" spans="2:12">
      <c r="B52" s="310" t="s">
        <v>473</v>
      </c>
      <c r="L52" s="274"/>
    </row>
    <row r="53" spans="2:12">
      <c r="B53" s="278" t="s">
        <v>474</v>
      </c>
      <c r="L53" s="274"/>
    </row>
    <row r="54" spans="2:12">
      <c r="B54" s="310" t="s">
        <v>472</v>
      </c>
      <c r="L54" s="274"/>
    </row>
  </sheetData>
  <sheetProtection algorithmName="SHA-512" hashValue="gkx3/XMmEVvhvxK7YsWoZnlA/akRnh8jk6mvkAa2+M0xsy1VOhKEZVCPHbHmCNbPSDuKh2k85hiOvCqRm871zQ==" saltValue="kDn9Ft7+/qDd0poV5L3AAA==" spinCount="100000" sheet="1" objects="1" scenarios="1"/>
  <mergeCells count="96">
    <mergeCell ref="F19:G19"/>
    <mergeCell ref="F12:G12"/>
    <mergeCell ref="F13:G13"/>
    <mergeCell ref="F14:G14"/>
    <mergeCell ref="F15:G15"/>
    <mergeCell ref="F16:G16"/>
    <mergeCell ref="C2:F2"/>
    <mergeCell ref="H2:L2"/>
    <mergeCell ref="C3:F3"/>
    <mergeCell ref="H3:L3"/>
    <mergeCell ref="N33:O33"/>
    <mergeCell ref="L33:M33"/>
    <mergeCell ref="F28:G28"/>
    <mergeCell ref="N31:O31"/>
    <mergeCell ref="N26:P26"/>
    <mergeCell ref="F20:G20"/>
    <mergeCell ref="F26:G26"/>
    <mergeCell ref="F27:G27"/>
    <mergeCell ref="N18:P18"/>
    <mergeCell ref="N14:P14"/>
    <mergeCell ref="N8:P9"/>
    <mergeCell ref="F17:G17"/>
    <mergeCell ref="F38:G38"/>
    <mergeCell ref="L15:M15"/>
    <mergeCell ref="N15:P15"/>
    <mergeCell ref="L16:M16"/>
    <mergeCell ref="N16:P16"/>
    <mergeCell ref="L18:M18"/>
    <mergeCell ref="N36:P36"/>
    <mergeCell ref="N34:P35"/>
    <mergeCell ref="L17:M17"/>
    <mergeCell ref="N17:P17"/>
    <mergeCell ref="L31:M31"/>
    <mergeCell ref="L32:M32"/>
    <mergeCell ref="N28:P28"/>
    <mergeCell ref="N32:O32"/>
    <mergeCell ref="F35:G35"/>
    <mergeCell ref="F18:G18"/>
    <mergeCell ref="L45:M45"/>
    <mergeCell ref="L19:M19"/>
    <mergeCell ref="L28:M28"/>
    <mergeCell ref="L27:M27"/>
    <mergeCell ref="L26:M26"/>
    <mergeCell ref="L44:M44"/>
    <mergeCell ref="L39:M39"/>
    <mergeCell ref="L37:M37"/>
    <mergeCell ref="J34:M34"/>
    <mergeCell ref="L35:M35"/>
    <mergeCell ref="L40:M40"/>
    <mergeCell ref="L41:M41"/>
    <mergeCell ref="L42:M42"/>
    <mergeCell ref="L43:M43"/>
    <mergeCell ref="L36:M36"/>
    <mergeCell ref="L38:M38"/>
    <mergeCell ref="N2:P2"/>
    <mergeCell ref="N46:P46"/>
    <mergeCell ref="N19:P19"/>
    <mergeCell ref="L20:M20"/>
    <mergeCell ref="N20:P20"/>
    <mergeCell ref="N7:O7"/>
    <mergeCell ref="J8:M8"/>
    <mergeCell ref="L9:M9"/>
    <mergeCell ref="L7:M7"/>
    <mergeCell ref="L10:M10"/>
    <mergeCell ref="N10:P10"/>
    <mergeCell ref="L14:M14"/>
    <mergeCell ref="L13:M13"/>
    <mergeCell ref="N3:O3"/>
    <mergeCell ref="L12:M12"/>
    <mergeCell ref="L46:M46"/>
    <mergeCell ref="C46:E46"/>
    <mergeCell ref="B5:D6"/>
    <mergeCell ref="B31:D32"/>
    <mergeCell ref="F11:G11"/>
    <mergeCell ref="B8:B9"/>
    <mergeCell ref="C8:I8"/>
    <mergeCell ref="C9:E9"/>
    <mergeCell ref="F9:G9"/>
    <mergeCell ref="F10:G10"/>
    <mergeCell ref="F44:G44"/>
    <mergeCell ref="F45:G45"/>
    <mergeCell ref="F46:G46"/>
    <mergeCell ref="B34:B35"/>
    <mergeCell ref="C34:I34"/>
    <mergeCell ref="C35:E35"/>
    <mergeCell ref="C28:E28"/>
    <mergeCell ref="N37:P37"/>
    <mergeCell ref="N38:P38"/>
    <mergeCell ref="N39:P39"/>
    <mergeCell ref="N12:P13"/>
    <mergeCell ref="L5:M5"/>
    <mergeCell ref="L6:M6"/>
    <mergeCell ref="N6:O6"/>
    <mergeCell ref="L11:M11"/>
    <mergeCell ref="N5:O5"/>
    <mergeCell ref="N11:P11"/>
  </mergeCells>
  <phoneticPr fontId="3"/>
  <dataValidations count="3">
    <dataValidation operator="lessThanOrEqual" allowBlank="1" showInputMessage="1" showErrorMessage="1" sqref="B48:B54" xr:uid="{B0C2E590-DAFE-439C-BFA2-8DD070865AE8}"/>
    <dataValidation type="whole" operator="lessThanOrEqual" allowBlank="1" showInputMessage="1" showErrorMessage="1" sqref="J10:J19" xr:uid="{88A2C10D-41BB-4FA4-8F8F-936DCF5DA36D}">
      <formula1>F10</formula1>
    </dataValidation>
    <dataValidation type="whole" operator="lessThanOrEqual" allowBlank="1" showInputMessage="1" showErrorMessage="1" sqref="J36:J43" xr:uid="{E901CCC5-0697-4121-8AB5-9DAE7572B9AD}">
      <formula1>G36</formula1>
    </dataValidation>
  </dataValidations>
  <printOptions horizontalCentered="1"/>
  <pageMargins left="0.39370078740157483" right="0.39370078740157483" top="0.59055118110236227" bottom="0.39370078740157483" header="0.19685039370078741" footer="0.23622047244094491"/>
  <pageSetup paperSize="9" scale="69" orientation="portrait" horizontalDpi="300" verticalDpi="300" r:id="rId1"/>
  <headerFooter alignWithMargins="0">
    <oddFooter>&amp;R&amp;9 2026年4月現在</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P59"/>
  <sheetViews>
    <sheetView showGridLines="0" showZeros="0" zoomScale="80" zoomScaleNormal="80" workbookViewId="0">
      <selection activeCell="J10" sqref="J10"/>
    </sheetView>
  </sheetViews>
  <sheetFormatPr defaultRowHeight="13.5"/>
  <cols>
    <col min="1" max="1" width="1.62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10.875" customWidth="1"/>
    <col min="11" max="11" width="11" customWidth="1"/>
    <col min="12" max="12" width="5.625" customWidth="1"/>
    <col min="13" max="13" width="5.375" customWidth="1"/>
    <col min="14" max="14" width="7.375" customWidth="1"/>
    <col min="15" max="15" width="14.375" customWidth="1"/>
    <col min="16" max="16" width="5" customWidth="1"/>
    <col min="17" max="17" width="5.5" customWidth="1"/>
  </cols>
  <sheetData>
    <row r="1" spans="2:16" ht="5.25" customHeight="1"/>
    <row r="2" spans="2:16" ht="39" customHeight="1">
      <c r="B2" s="1" t="s">
        <v>0</v>
      </c>
      <c r="C2" s="734">
        <f>表紙!B5</f>
        <v>0</v>
      </c>
      <c r="D2" s="734"/>
      <c r="E2" s="734"/>
      <c r="F2" s="735"/>
      <c r="G2" s="269" t="s">
        <v>1</v>
      </c>
      <c r="H2" s="729">
        <f>表紙!E5</f>
        <v>0</v>
      </c>
      <c r="I2" s="729"/>
      <c r="J2" s="729"/>
      <c r="K2" s="729"/>
      <c r="L2" s="730"/>
      <c r="M2" s="1" t="s">
        <v>2</v>
      </c>
      <c r="N2" s="722">
        <f>表紙!J5</f>
        <v>0</v>
      </c>
      <c r="O2" s="722"/>
      <c r="P2" s="723"/>
    </row>
    <row r="3" spans="2:16" ht="39" customHeight="1">
      <c r="B3" s="57" t="s">
        <v>176</v>
      </c>
      <c r="C3" s="736">
        <f>表紙!B7</f>
        <v>0</v>
      </c>
      <c r="D3" s="736"/>
      <c r="E3" s="736"/>
      <c r="F3" s="737"/>
      <c r="G3" s="270" t="s">
        <v>177</v>
      </c>
      <c r="H3" s="729">
        <f>表紙!E7</f>
        <v>0</v>
      </c>
      <c r="I3" s="729"/>
      <c r="J3" s="729"/>
      <c r="K3" s="729"/>
      <c r="L3" s="730"/>
      <c r="M3" s="122" t="s">
        <v>3</v>
      </c>
      <c r="N3" s="724">
        <f>SUM(L17+L29+L40+L51)</f>
        <v>0</v>
      </c>
      <c r="O3" s="724"/>
      <c r="P3" s="43" t="s">
        <v>4</v>
      </c>
    </row>
    <row r="4" spans="2:16" ht="21" customHeight="1"/>
    <row r="5" spans="2:16" ht="18.75">
      <c r="B5" s="733" t="s">
        <v>198</v>
      </c>
      <c r="C5" s="733"/>
      <c r="D5" s="733"/>
      <c r="L5" s="742" t="s">
        <v>178</v>
      </c>
      <c r="M5" s="742"/>
      <c r="N5" s="761">
        <f>SUM(F17)</f>
        <v>4500</v>
      </c>
      <c r="O5" s="761"/>
      <c r="P5" s="100" t="s">
        <v>4</v>
      </c>
    </row>
    <row r="6" spans="2:16" ht="18.75">
      <c r="B6" s="733"/>
      <c r="C6" s="733"/>
      <c r="D6" s="733"/>
      <c r="L6" s="705" t="s">
        <v>176</v>
      </c>
      <c r="M6" s="705"/>
      <c r="N6" s="954" t="s">
        <v>227</v>
      </c>
      <c r="O6" s="954"/>
      <c r="P6" s="2" t="s">
        <v>4</v>
      </c>
    </row>
    <row r="7" spans="2:16" ht="18.75">
      <c r="L7" s="681" t="s">
        <v>236</v>
      </c>
      <c r="M7" s="681"/>
      <c r="N7" s="821">
        <f>SUM(N5:O6)</f>
        <v>4500</v>
      </c>
      <c r="O7" s="821"/>
      <c r="P7" s="2" t="s">
        <v>4</v>
      </c>
    </row>
    <row r="8" spans="2:16" ht="18" customHeight="1">
      <c r="B8" s="999" t="s">
        <v>5</v>
      </c>
      <c r="C8" s="712" t="s">
        <v>221</v>
      </c>
      <c r="D8" s="713"/>
      <c r="E8" s="713"/>
      <c r="F8" s="713"/>
      <c r="G8" s="713"/>
      <c r="H8" s="713"/>
      <c r="I8" s="713"/>
      <c r="J8" s="702" t="s">
        <v>225</v>
      </c>
      <c r="K8" s="703"/>
      <c r="L8" s="703"/>
      <c r="M8" s="704"/>
      <c r="N8" s="751" t="s">
        <v>112</v>
      </c>
      <c r="O8" s="751"/>
      <c r="P8" s="752"/>
    </row>
    <row r="9" spans="2:16" ht="18" customHeight="1">
      <c r="B9" s="1000"/>
      <c r="C9" s="631" t="s">
        <v>8</v>
      </c>
      <c r="D9" s="632"/>
      <c r="E9" s="633"/>
      <c r="F9" s="631" t="s">
        <v>224</v>
      </c>
      <c r="G9" s="633"/>
      <c r="H9" s="4" t="s">
        <v>6</v>
      </c>
      <c r="I9" s="5" t="s">
        <v>173</v>
      </c>
      <c r="J9" s="138" t="s">
        <v>222</v>
      </c>
      <c r="K9" s="5" t="s">
        <v>176</v>
      </c>
      <c r="L9" s="631" t="s">
        <v>173</v>
      </c>
      <c r="M9" s="633"/>
      <c r="N9" s="753"/>
      <c r="O9" s="753"/>
      <c r="P9" s="754"/>
    </row>
    <row r="10" spans="2:16" ht="24.95" customHeight="1">
      <c r="B10" s="800" t="s">
        <v>144</v>
      </c>
      <c r="C10" s="397"/>
      <c r="D10" s="97" t="s">
        <v>145</v>
      </c>
      <c r="E10" s="398" t="s">
        <v>243</v>
      </c>
      <c r="F10" s="743">
        <v>2050</v>
      </c>
      <c r="G10" s="744"/>
      <c r="H10" s="498"/>
      <c r="I10" s="494">
        <f t="shared" ref="I10:I15" si="0">F10</f>
        <v>2050</v>
      </c>
      <c r="J10" s="429"/>
      <c r="K10" s="262"/>
      <c r="L10" s="745">
        <f t="shared" ref="L10:L15" si="1">SUM(J10+K10)</f>
        <v>0</v>
      </c>
      <c r="M10" s="746"/>
      <c r="N10" s="857"/>
      <c r="O10" s="857"/>
      <c r="P10" s="858"/>
    </row>
    <row r="11" spans="2:16" ht="24.95" customHeight="1">
      <c r="B11" s="808"/>
      <c r="C11" s="151"/>
      <c r="D11" s="25" t="s">
        <v>146</v>
      </c>
      <c r="E11" s="61" t="s">
        <v>253</v>
      </c>
      <c r="F11" s="682">
        <v>350</v>
      </c>
      <c r="G11" s="683"/>
      <c r="H11" s="499"/>
      <c r="I11" s="486">
        <f t="shared" si="0"/>
        <v>350</v>
      </c>
      <c r="J11" s="432"/>
      <c r="K11" s="258"/>
      <c r="L11" s="694">
        <f t="shared" si="1"/>
        <v>0</v>
      </c>
      <c r="M11" s="686"/>
      <c r="N11" s="32"/>
      <c r="O11" s="32"/>
      <c r="P11" s="137"/>
    </row>
    <row r="12" spans="2:16" ht="24.95" customHeight="1">
      <c r="B12" s="808"/>
      <c r="C12" s="151"/>
      <c r="D12" s="25" t="s">
        <v>147</v>
      </c>
      <c r="E12" s="559" t="s">
        <v>462</v>
      </c>
      <c r="F12" s="682">
        <v>250</v>
      </c>
      <c r="G12" s="683"/>
      <c r="H12" s="499"/>
      <c r="I12" s="486">
        <f t="shared" si="0"/>
        <v>250</v>
      </c>
      <c r="J12" s="432"/>
      <c r="K12" s="258"/>
      <c r="L12" s="694">
        <f t="shared" si="1"/>
        <v>0</v>
      </c>
      <c r="M12" s="686"/>
      <c r="N12" s="770"/>
      <c r="O12" s="770"/>
      <c r="P12" s="771"/>
    </row>
    <row r="13" spans="2:16" ht="24.75" customHeight="1">
      <c r="B13" s="808"/>
      <c r="C13" s="151"/>
      <c r="D13" s="25" t="s">
        <v>148</v>
      </c>
      <c r="E13" s="560" t="s">
        <v>243</v>
      </c>
      <c r="F13" s="1066">
        <v>1250</v>
      </c>
      <c r="G13" s="1067"/>
      <c r="H13" s="499"/>
      <c r="I13" s="486">
        <f t="shared" si="0"/>
        <v>1250</v>
      </c>
      <c r="J13" s="432"/>
      <c r="K13" s="258"/>
      <c r="L13" s="695">
        <f t="shared" si="1"/>
        <v>0</v>
      </c>
      <c r="M13" s="696"/>
      <c r="N13" s="770"/>
      <c r="O13" s="770"/>
      <c r="P13" s="771"/>
    </row>
    <row r="14" spans="2:16" ht="24.95" customHeight="1">
      <c r="B14" s="808"/>
      <c r="C14" s="151"/>
      <c r="D14" s="25" t="s">
        <v>149</v>
      </c>
      <c r="E14" s="561" t="s">
        <v>244</v>
      </c>
      <c r="F14" s="682">
        <v>600</v>
      </c>
      <c r="G14" s="683"/>
      <c r="H14" s="499"/>
      <c r="I14" s="486">
        <f t="shared" si="0"/>
        <v>600</v>
      </c>
      <c r="J14" s="432"/>
      <c r="K14" s="258"/>
      <c r="L14" s="805">
        <f t="shared" si="1"/>
        <v>0</v>
      </c>
      <c r="M14" s="961"/>
      <c r="N14" s="770"/>
      <c r="O14" s="770"/>
      <c r="P14" s="771"/>
    </row>
    <row r="15" spans="2:16" ht="24.95" customHeight="1">
      <c r="B15" s="808"/>
      <c r="C15" s="151"/>
      <c r="D15" s="25"/>
      <c r="E15" s="61"/>
      <c r="F15" s="727"/>
      <c r="G15" s="728"/>
      <c r="H15" s="173"/>
      <c r="I15" s="15">
        <f t="shared" si="0"/>
        <v>0</v>
      </c>
      <c r="J15" s="599"/>
      <c r="K15" s="244"/>
      <c r="L15" s="694">
        <f t="shared" si="1"/>
        <v>0</v>
      </c>
      <c r="M15" s="686"/>
      <c r="N15" s="770"/>
      <c r="O15" s="770"/>
      <c r="P15" s="771"/>
    </row>
    <row r="16" spans="2:16" ht="24.95" customHeight="1" thickBot="1">
      <c r="B16" s="345"/>
      <c r="C16" s="399"/>
      <c r="D16" s="400"/>
      <c r="E16" s="401"/>
      <c r="F16" s="402"/>
      <c r="G16" s="403"/>
      <c r="H16" s="167"/>
      <c r="I16" s="337"/>
      <c r="J16" s="238"/>
      <c r="K16" s="228"/>
      <c r="L16" s="228"/>
      <c r="M16" s="344"/>
      <c r="N16" s="32"/>
      <c r="O16" s="32"/>
      <c r="P16" s="137"/>
    </row>
    <row r="17" spans="2:16" ht="24.95" customHeight="1" thickTop="1">
      <c r="B17" s="212"/>
      <c r="C17" s="738" t="str">
        <f>CONCATENATE(FIXED(COUNTA(D10:D15),0,0),"　店")</f>
        <v>5　店</v>
      </c>
      <c r="D17" s="739"/>
      <c r="E17" s="740"/>
      <c r="F17" s="731">
        <f>SUM(F10:F16)</f>
        <v>4500</v>
      </c>
      <c r="G17" s="732"/>
      <c r="H17" s="211">
        <f>SUM(H10:H16)</f>
        <v>0</v>
      </c>
      <c r="I17" s="33">
        <f>SUM(I10:I16)</f>
        <v>4500</v>
      </c>
      <c r="J17" s="229">
        <f>SUM(J10:J16)</f>
        <v>0</v>
      </c>
      <c r="K17" s="230">
        <f>SUM(K10:K16)</f>
        <v>0</v>
      </c>
      <c r="L17" s="700">
        <f>SUM(L10:M16)</f>
        <v>0</v>
      </c>
      <c r="M17" s="880"/>
      <c r="N17" s="810"/>
      <c r="O17" s="811"/>
      <c r="P17" s="812"/>
    </row>
    <row r="18" spans="2:16" ht="21" customHeight="1">
      <c r="D18" s="110"/>
      <c r="F18" s="8"/>
      <c r="G18" s="8"/>
      <c r="H18" s="19"/>
      <c r="I18" s="404"/>
      <c r="J18" s="405"/>
      <c r="K18" s="405"/>
      <c r="L18" s="406"/>
      <c r="M18" s="406"/>
      <c r="N18" s="407"/>
      <c r="O18" s="407"/>
      <c r="P18" s="407"/>
    </row>
    <row r="19" spans="2:16" ht="18.75">
      <c r="B19" s="815" t="s">
        <v>199</v>
      </c>
      <c r="C19" s="815"/>
      <c r="D19" s="815"/>
      <c r="L19" s="742" t="s">
        <v>178</v>
      </c>
      <c r="M19" s="742"/>
      <c r="N19" s="761">
        <f>F29</f>
        <v>3600</v>
      </c>
      <c r="O19" s="761"/>
      <c r="P19" s="100" t="s">
        <v>4</v>
      </c>
    </row>
    <row r="20" spans="2:16" ht="18.75">
      <c r="B20" s="815"/>
      <c r="C20" s="815"/>
      <c r="D20" s="815"/>
      <c r="L20" s="705" t="s">
        <v>176</v>
      </c>
      <c r="M20" s="705"/>
      <c r="N20" s="954" t="s">
        <v>227</v>
      </c>
      <c r="O20" s="954"/>
      <c r="P20" s="2" t="s">
        <v>4</v>
      </c>
    </row>
    <row r="21" spans="2:16" ht="18.75">
      <c r="L21" s="681" t="s">
        <v>236</v>
      </c>
      <c r="M21" s="681"/>
      <c r="N21" s="821">
        <f>SUM(N19:O20)</f>
        <v>3600</v>
      </c>
      <c r="O21" s="821"/>
      <c r="P21" s="2" t="s">
        <v>4</v>
      </c>
    </row>
    <row r="22" spans="2:16" ht="18" customHeight="1">
      <c r="B22" s="999" t="s">
        <v>5</v>
      </c>
      <c r="C22" s="712" t="s">
        <v>221</v>
      </c>
      <c r="D22" s="713"/>
      <c r="E22" s="713"/>
      <c r="F22" s="713"/>
      <c r="G22" s="713"/>
      <c r="H22" s="713"/>
      <c r="I22" s="713"/>
      <c r="J22" s="702" t="s">
        <v>225</v>
      </c>
      <c r="K22" s="703"/>
      <c r="L22" s="703"/>
      <c r="M22" s="704"/>
      <c r="N22" s="751" t="s">
        <v>112</v>
      </c>
      <c r="O22" s="751"/>
      <c r="P22" s="752"/>
    </row>
    <row r="23" spans="2:16" ht="18" customHeight="1">
      <c r="B23" s="1000"/>
      <c r="C23" s="631" t="s">
        <v>8</v>
      </c>
      <c r="D23" s="632"/>
      <c r="E23" s="633"/>
      <c r="F23" s="631" t="s">
        <v>224</v>
      </c>
      <c r="G23" s="633"/>
      <c r="H23" s="4" t="s">
        <v>6</v>
      </c>
      <c r="I23" s="5" t="s">
        <v>173</v>
      </c>
      <c r="J23" s="118" t="s">
        <v>222</v>
      </c>
      <c r="K23" s="5" t="s">
        <v>176</v>
      </c>
      <c r="L23" s="631" t="s">
        <v>173</v>
      </c>
      <c r="M23" s="633"/>
      <c r="N23" s="813"/>
      <c r="O23" s="813"/>
      <c r="P23" s="814"/>
    </row>
    <row r="24" spans="2:16" ht="24.95" customHeight="1">
      <c r="B24" s="31"/>
      <c r="C24" s="408"/>
      <c r="D24" s="97" t="s">
        <v>136</v>
      </c>
      <c r="E24" s="409" t="s">
        <v>243</v>
      </c>
      <c r="F24" s="743">
        <v>2750</v>
      </c>
      <c r="G24" s="744"/>
      <c r="H24" s="498"/>
      <c r="I24" s="494">
        <f>F24</f>
        <v>2750</v>
      </c>
      <c r="J24" s="429"/>
      <c r="K24" s="605"/>
      <c r="L24" s="1055">
        <f>SUM(J24+K24)</f>
        <v>0</v>
      </c>
      <c r="M24" s="1055"/>
      <c r="N24" s="758"/>
      <c r="O24" s="759"/>
      <c r="P24" s="760"/>
    </row>
    <row r="25" spans="2:16" ht="24.95" customHeight="1">
      <c r="B25" s="35"/>
      <c r="C25" s="214"/>
      <c r="D25" s="25" t="s">
        <v>137</v>
      </c>
      <c r="E25" s="561" t="s">
        <v>244</v>
      </c>
      <c r="F25" s="682">
        <v>200</v>
      </c>
      <c r="G25" s="683"/>
      <c r="H25" s="499"/>
      <c r="I25" s="486">
        <f>F25</f>
        <v>200</v>
      </c>
      <c r="J25" s="432"/>
      <c r="K25" s="606"/>
      <c r="L25" s="995">
        <f>SUM(J25+K25)</f>
        <v>0</v>
      </c>
      <c r="M25" s="995"/>
      <c r="N25" s="770"/>
      <c r="O25" s="770"/>
      <c r="P25" s="771"/>
    </row>
    <row r="26" spans="2:16" ht="24.95" customHeight="1">
      <c r="B26" s="35"/>
      <c r="C26" s="214"/>
      <c r="D26" s="25" t="s">
        <v>138</v>
      </c>
      <c r="E26" s="61" t="s">
        <v>243</v>
      </c>
      <c r="F26" s="727">
        <v>350</v>
      </c>
      <c r="G26" s="728"/>
      <c r="H26" s="207"/>
      <c r="I26" s="15">
        <f>F26</f>
        <v>350</v>
      </c>
      <c r="J26" s="432"/>
      <c r="K26" s="606"/>
      <c r="L26" s="995">
        <f>SUM(J26+K26)</f>
        <v>0</v>
      </c>
      <c r="M26" s="995"/>
      <c r="N26" s="770"/>
      <c r="O26" s="770"/>
      <c r="P26" s="771"/>
    </row>
    <row r="27" spans="2:16" ht="24.95" customHeight="1">
      <c r="B27" s="35"/>
      <c r="C27" s="214"/>
      <c r="D27" s="25" t="s">
        <v>139</v>
      </c>
      <c r="E27" s="61" t="s">
        <v>243</v>
      </c>
      <c r="F27" s="727">
        <v>300</v>
      </c>
      <c r="G27" s="728"/>
      <c r="H27" s="207"/>
      <c r="I27" s="15">
        <f>F27</f>
        <v>300</v>
      </c>
      <c r="J27" s="432"/>
      <c r="K27" s="607"/>
      <c r="L27" s="995">
        <f>SUM(J27+K27)</f>
        <v>0</v>
      </c>
      <c r="M27" s="995"/>
      <c r="N27" s="32"/>
      <c r="O27" s="32"/>
      <c r="P27" s="137"/>
    </row>
    <row r="28" spans="2:16" ht="24.95" customHeight="1" thickBot="1">
      <c r="B28" s="35"/>
      <c r="C28" s="152"/>
      <c r="D28" s="25"/>
      <c r="E28" s="46"/>
      <c r="F28" s="727"/>
      <c r="G28" s="728"/>
      <c r="H28" s="167"/>
      <c r="I28" s="15"/>
      <c r="J28" s="222"/>
      <c r="K28" s="166"/>
      <c r="L28" s="1059">
        <f>SUM(J28+K28)</f>
        <v>0</v>
      </c>
      <c r="M28" s="1059"/>
      <c r="N28" s="770"/>
      <c r="O28" s="770"/>
      <c r="P28" s="771"/>
    </row>
    <row r="29" spans="2:16" ht="24.95" customHeight="1" thickTop="1">
      <c r="B29" s="212"/>
      <c r="C29" s="738" t="str">
        <f>CONCATENATE(FIXED(COUNTA(D24:D28),0,0),"　店")</f>
        <v>4　店</v>
      </c>
      <c r="D29" s="739"/>
      <c r="E29" s="740"/>
      <c r="F29" s="731">
        <f>SUM(F24:F28)</f>
        <v>3600</v>
      </c>
      <c r="G29" s="732"/>
      <c r="H29" s="211">
        <f>SUM(H24:H28)</f>
        <v>0</v>
      </c>
      <c r="I29" s="33">
        <f>SUM(I24:I28)</f>
        <v>3600</v>
      </c>
      <c r="J29" s="229">
        <f>SUM(J24:J28)</f>
        <v>0</v>
      </c>
      <c r="K29" s="229">
        <f>SUM(K24:K28)</f>
        <v>0</v>
      </c>
      <c r="L29" s="684">
        <f>SUM(L24:M28)</f>
        <v>0</v>
      </c>
      <c r="M29" s="684"/>
      <c r="N29" s="810"/>
      <c r="O29" s="811"/>
      <c r="P29" s="812"/>
    </row>
    <row r="30" spans="2:16" ht="21" customHeight="1"/>
    <row r="31" spans="2:16" ht="18.75">
      <c r="B31" s="815" t="s">
        <v>200</v>
      </c>
      <c r="C31" s="815"/>
      <c r="D31" s="815"/>
      <c r="L31" s="742" t="s">
        <v>178</v>
      </c>
      <c r="M31" s="742"/>
      <c r="N31" s="761">
        <f>SUM(F40)</f>
        <v>3450</v>
      </c>
      <c r="O31" s="761"/>
      <c r="P31" s="100" t="s">
        <v>4</v>
      </c>
    </row>
    <row r="32" spans="2:16" ht="18.75">
      <c r="B32" s="815"/>
      <c r="C32" s="815"/>
      <c r="D32" s="815"/>
      <c r="L32" s="705" t="s">
        <v>176</v>
      </c>
      <c r="M32" s="705"/>
      <c r="N32" s="954" t="s">
        <v>227</v>
      </c>
      <c r="O32" s="954"/>
      <c r="P32" s="2" t="s">
        <v>4</v>
      </c>
    </row>
    <row r="33" spans="2:16" ht="18.75">
      <c r="L33" s="681" t="s">
        <v>236</v>
      </c>
      <c r="M33" s="681"/>
      <c r="N33" s="821">
        <f>SUM(N31:O32)</f>
        <v>3450</v>
      </c>
      <c r="O33" s="821"/>
      <c r="P33" s="2" t="s">
        <v>4</v>
      </c>
    </row>
    <row r="34" spans="2:16" ht="18" customHeight="1">
      <c r="B34" s="999" t="s">
        <v>5</v>
      </c>
      <c r="C34" s="712" t="s">
        <v>221</v>
      </c>
      <c r="D34" s="713"/>
      <c r="E34" s="713"/>
      <c r="F34" s="713"/>
      <c r="G34" s="713"/>
      <c r="H34" s="713"/>
      <c r="I34" s="713"/>
      <c r="J34" s="702" t="s">
        <v>225</v>
      </c>
      <c r="K34" s="703"/>
      <c r="L34" s="703"/>
      <c r="M34" s="704"/>
      <c r="N34" s="751" t="s">
        <v>112</v>
      </c>
      <c r="O34" s="751"/>
      <c r="P34" s="752"/>
    </row>
    <row r="35" spans="2:16" ht="18" customHeight="1">
      <c r="B35" s="1000"/>
      <c r="C35" s="631" t="s">
        <v>8</v>
      </c>
      <c r="D35" s="632"/>
      <c r="E35" s="633"/>
      <c r="F35" s="631" t="s">
        <v>224</v>
      </c>
      <c r="G35" s="633"/>
      <c r="H35" s="4" t="s">
        <v>6</v>
      </c>
      <c r="I35" s="5" t="s">
        <v>173</v>
      </c>
      <c r="J35" s="138" t="s">
        <v>222</v>
      </c>
      <c r="K35" s="5" t="s">
        <v>176</v>
      </c>
      <c r="L35" s="631" t="s">
        <v>173</v>
      </c>
      <c r="M35" s="633"/>
      <c r="N35" s="813"/>
      <c r="O35" s="813"/>
      <c r="P35" s="814"/>
    </row>
    <row r="36" spans="2:16" ht="24.95" customHeight="1">
      <c r="B36" s="149"/>
      <c r="C36" s="146"/>
      <c r="D36" s="97" t="s">
        <v>140</v>
      </c>
      <c r="E36" s="107"/>
      <c r="F36" s="1002">
        <v>1000</v>
      </c>
      <c r="G36" s="1003"/>
      <c r="H36" s="216"/>
      <c r="I36" s="9">
        <f>F36</f>
        <v>1000</v>
      </c>
      <c r="J36" s="437"/>
      <c r="K36" s="216"/>
      <c r="L36" s="1021">
        <f>J36+K36</f>
        <v>0</v>
      </c>
      <c r="M36" s="1021"/>
      <c r="N36" s="857"/>
      <c r="O36" s="857"/>
      <c r="P36" s="858"/>
    </row>
    <row r="37" spans="2:16" ht="13.5" customHeight="1">
      <c r="B37" s="28"/>
      <c r="C37" s="160"/>
      <c r="D37" s="410" t="s">
        <v>141</v>
      </c>
      <c r="E37" s="972" t="s">
        <v>397</v>
      </c>
      <c r="F37" s="1062">
        <v>2350</v>
      </c>
      <c r="G37" s="976"/>
      <c r="H37" s="1063"/>
      <c r="I37" s="957">
        <f>F37</f>
        <v>2350</v>
      </c>
      <c r="J37" s="955"/>
      <c r="K37" s="1063"/>
      <c r="L37" s="805">
        <f>J37+K37</f>
        <v>0</v>
      </c>
      <c r="M37" s="806"/>
      <c r="N37" s="793"/>
      <c r="O37" s="770"/>
      <c r="P37" s="771"/>
    </row>
    <row r="38" spans="2:16" ht="13.5" customHeight="1">
      <c r="B38" s="117"/>
      <c r="C38" s="159"/>
      <c r="D38" s="411" t="s">
        <v>142</v>
      </c>
      <c r="E38" s="973"/>
      <c r="F38" s="720"/>
      <c r="G38" s="721"/>
      <c r="H38" s="1064"/>
      <c r="I38" s="1065"/>
      <c r="J38" s="956"/>
      <c r="K38" s="1064"/>
      <c r="L38" s="922"/>
      <c r="M38" s="690"/>
      <c r="N38" s="793"/>
      <c r="O38" s="770"/>
      <c r="P38" s="771"/>
    </row>
    <row r="39" spans="2:16" ht="24.95" customHeight="1" thickBot="1">
      <c r="B39" s="150"/>
      <c r="C39" s="161"/>
      <c r="D39" s="412" t="s">
        <v>143</v>
      </c>
      <c r="E39" s="413" t="s">
        <v>243</v>
      </c>
      <c r="F39" s="1057">
        <v>100</v>
      </c>
      <c r="G39" s="1058"/>
      <c r="H39" s="414"/>
      <c r="I39" s="42">
        <f>F39</f>
        <v>100</v>
      </c>
      <c r="J39" s="440"/>
      <c r="K39" s="608"/>
      <c r="L39" s="1059">
        <f>J39+K39</f>
        <v>0</v>
      </c>
      <c r="M39" s="1059"/>
      <c r="N39" s="776"/>
      <c r="O39" s="776"/>
      <c r="P39" s="777"/>
    </row>
    <row r="40" spans="2:16" ht="24.95" customHeight="1" thickTop="1">
      <c r="B40" s="415"/>
      <c r="C40" s="738" t="s">
        <v>229</v>
      </c>
      <c r="D40" s="739"/>
      <c r="E40" s="740"/>
      <c r="F40" s="1060">
        <f>SUM(F36:F39)</f>
        <v>3450</v>
      </c>
      <c r="G40" s="1061"/>
      <c r="H40" s="416">
        <f>SUM(H36:H39)</f>
        <v>0</v>
      </c>
      <c r="I40" s="417">
        <f>SUM(I36:I39)</f>
        <v>3450</v>
      </c>
      <c r="J40" s="238">
        <f>SUM(J36:J39)</f>
        <v>0</v>
      </c>
      <c r="K40" s="238">
        <f>SUM(K36:K39)</f>
        <v>0</v>
      </c>
      <c r="L40" s="700">
        <f>SUM(L36:M39)</f>
        <v>0</v>
      </c>
      <c r="M40" s="880"/>
      <c r="N40" s="790"/>
      <c r="O40" s="791"/>
      <c r="P40" s="792"/>
    </row>
    <row r="41" spans="2:16" ht="21" customHeight="1"/>
    <row r="42" spans="2:16" ht="24" customHeight="1">
      <c r="B42" s="396" t="s">
        <v>201</v>
      </c>
      <c r="L42" s="742" t="s">
        <v>178</v>
      </c>
      <c r="M42" s="742"/>
      <c r="N42" s="761">
        <f>SUM(F51)</f>
        <v>100</v>
      </c>
      <c r="O42" s="761"/>
      <c r="P42" s="100" t="s">
        <v>4</v>
      </c>
    </row>
    <row r="43" spans="2:16" ht="24" customHeight="1">
      <c r="B43" s="418"/>
      <c r="L43" s="705" t="s">
        <v>176</v>
      </c>
      <c r="M43" s="705"/>
      <c r="N43" s="954" t="s">
        <v>227</v>
      </c>
      <c r="O43" s="954"/>
      <c r="P43" s="2" t="s">
        <v>4</v>
      </c>
    </row>
    <row r="44" spans="2:16" ht="24" customHeight="1">
      <c r="L44" s="681" t="s">
        <v>236</v>
      </c>
      <c r="M44" s="681"/>
      <c r="N44" s="821">
        <f>SUM(N42:O43)</f>
        <v>100</v>
      </c>
      <c r="O44" s="821"/>
      <c r="P44" s="2" t="s">
        <v>4</v>
      </c>
    </row>
    <row r="45" spans="2:16" ht="18" customHeight="1">
      <c r="B45" s="999" t="s">
        <v>5</v>
      </c>
      <c r="C45" s="712" t="s">
        <v>221</v>
      </c>
      <c r="D45" s="713"/>
      <c r="E45" s="713"/>
      <c r="F45" s="713"/>
      <c r="G45" s="713"/>
      <c r="H45" s="713"/>
      <c r="I45" s="713"/>
      <c r="J45" s="702" t="s">
        <v>225</v>
      </c>
      <c r="K45" s="703"/>
      <c r="L45" s="703"/>
      <c r="M45" s="704"/>
      <c r="N45" s="751" t="s">
        <v>112</v>
      </c>
      <c r="O45" s="751"/>
      <c r="P45" s="752"/>
    </row>
    <row r="46" spans="2:16" ht="18" customHeight="1">
      <c r="B46" s="1000"/>
      <c r="C46" s="631" t="s">
        <v>8</v>
      </c>
      <c r="D46" s="632"/>
      <c r="E46" s="633"/>
      <c r="F46" s="631" t="s">
        <v>224</v>
      </c>
      <c r="G46" s="633"/>
      <c r="H46" s="4" t="s">
        <v>6</v>
      </c>
      <c r="I46" s="5" t="s">
        <v>173</v>
      </c>
      <c r="J46" s="118" t="s">
        <v>222</v>
      </c>
      <c r="K46" s="5" t="s">
        <v>176</v>
      </c>
      <c r="L46" s="631" t="s">
        <v>173</v>
      </c>
      <c r="M46" s="633"/>
      <c r="N46" s="753"/>
      <c r="O46" s="753"/>
      <c r="P46" s="754"/>
    </row>
    <row r="47" spans="2:16" ht="24.95" customHeight="1">
      <c r="B47" s="800" t="s">
        <v>150</v>
      </c>
      <c r="C47" s="397"/>
      <c r="D47" s="97" t="s">
        <v>419</v>
      </c>
      <c r="E47" s="409"/>
      <c r="F47" s="1002">
        <v>50</v>
      </c>
      <c r="G47" s="1003"/>
      <c r="H47" s="221"/>
      <c r="I47" s="9">
        <f>F47</f>
        <v>50</v>
      </c>
      <c r="J47" s="429"/>
      <c r="K47" s="605"/>
      <c r="L47" s="1055">
        <f>SUM(J47+K47)</f>
        <v>0</v>
      </c>
      <c r="M47" s="1055"/>
      <c r="N47" s="857"/>
      <c r="O47" s="857"/>
      <c r="P47" s="858"/>
    </row>
    <row r="48" spans="2:16" ht="24.95" customHeight="1">
      <c r="B48" s="808"/>
      <c r="C48" s="151"/>
      <c r="D48" s="25" t="s">
        <v>151</v>
      </c>
      <c r="E48" s="61"/>
      <c r="F48" s="727">
        <v>50</v>
      </c>
      <c r="G48" s="728"/>
      <c r="H48" s="56"/>
      <c r="I48" s="15">
        <f>F48</f>
        <v>50</v>
      </c>
      <c r="J48" s="432"/>
      <c r="K48" s="56"/>
      <c r="L48" s="995">
        <f>SUM(J48+K48)</f>
        <v>0</v>
      </c>
      <c r="M48" s="995"/>
      <c r="N48" s="770"/>
      <c r="O48" s="770"/>
      <c r="P48" s="771"/>
    </row>
    <row r="49" spans="2:16" ht="24.95" customHeight="1">
      <c r="B49" s="808"/>
      <c r="C49" s="151"/>
      <c r="D49" s="87"/>
      <c r="E49" s="61"/>
      <c r="F49" s="727"/>
      <c r="G49" s="728"/>
      <c r="H49" s="222"/>
      <c r="I49" s="15">
        <f>F49</f>
        <v>0</v>
      </c>
      <c r="J49" s="222"/>
      <c r="K49" s="222"/>
      <c r="L49" s="995">
        <f>SUM(J49+K49)</f>
        <v>0</v>
      </c>
      <c r="M49" s="995"/>
      <c r="N49" s="770"/>
      <c r="O49" s="770"/>
      <c r="P49" s="771"/>
    </row>
    <row r="50" spans="2:16" ht="24.95" customHeight="1" thickBot="1">
      <c r="B50" s="801"/>
      <c r="C50" s="399"/>
      <c r="D50" s="400"/>
      <c r="E50" s="401"/>
      <c r="F50" s="1017"/>
      <c r="G50" s="1018"/>
      <c r="H50" s="263"/>
      <c r="I50" s="337">
        <f>F50</f>
        <v>0</v>
      </c>
      <c r="J50" s="263"/>
      <c r="K50" s="263"/>
      <c r="L50" s="1056">
        <f>SUM(J50+K50)</f>
        <v>0</v>
      </c>
      <c r="M50" s="1056"/>
      <c r="N50" s="770"/>
      <c r="O50" s="770"/>
      <c r="P50" s="771"/>
    </row>
    <row r="51" spans="2:16" ht="24.95" customHeight="1" thickTop="1">
      <c r="B51" s="212"/>
      <c r="C51" s="738" t="str">
        <f>CONCATENATE(FIXED(COUNTA(D47:D50),0,0),"　店")</f>
        <v>2　店</v>
      </c>
      <c r="D51" s="739"/>
      <c r="E51" s="740"/>
      <c r="F51" s="731">
        <f>SUM(F47:F50)</f>
        <v>100</v>
      </c>
      <c r="G51" s="732"/>
      <c r="H51" s="211">
        <f>SUM(H47:H50)</f>
        <v>0</v>
      </c>
      <c r="I51" s="96">
        <f>SUM(I47:I50)</f>
        <v>100</v>
      </c>
      <c r="J51" s="229">
        <f>SUM(J47:J50)</f>
        <v>0</v>
      </c>
      <c r="K51" s="229">
        <f>SUM(K47:K50)</f>
        <v>0</v>
      </c>
      <c r="L51" s="684">
        <f>SUM(L47:M50)</f>
        <v>0</v>
      </c>
      <c r="M51" s="684"/>
      <c r="N51" s="810"/>
      <c r="O51" s="811"/>
      <c r="P51" s="812"/>
    </row>
    <row r="53" spans="2:16">
      <c r="B53" s="274" t="s">
        <v>272</v>
      </c>
      <c r="C53" s="274"/>
      <c r="D53" s="274"/>
      <c r="E53" s="274"/>
      <c r="F53" s="274"/>
      <c r="G53" s="274"/>
      <c r="H53" s="274"/>
      <c r="I53" s="274"/>
      <c r="J53" s="274"/>
      <c r="K53" s="274"/>
      <c r="L53" s="274"/>
    </row>
    <row r="54" spans="2:16">
      <c r="B54" s="310" t="s">
        <v>468</v>
      </c>
      <c r="L54" s="274"/>
    </row>
    <row r="55" spans="2:16">
      <c r="B55" s="278" t="s">
        <v>469</v>
      </c>
      <c r="L55" s="274"/>
    </row>
    <row r="56" spans="2:16">
      <c r="B56" s="310" t="s">
        <v>471</v>
      </c>
      <c r="L56" s="274"/>
    </row>
    <row r="57" spans="2:16">
      <c r="B57" s="310" t="s">
        <v>473</v>
      </c>
      <c r="L57" s="274"/>
    </row>
    <row r="58" spans="2:16">
      <c r="B58" s="278" t="s">
        <v>474</v>
      </c>
      <c r="L58" s="274"/>
    </row>
    <row r="59" spans="2:16">
      <c r="B59" s="310" t="s">
        <v>472</v>
      </c>
      <c r="L59" s="274"/>
    </row>
  </sheetData>
  <sheetProtection algorithmName="SHA-512" hashValue="m9nZsL23JOIg1TRIEx7Luuu8Zh+MazIwzt8K5RBDx8w+covuJx1Dk+PDPwsn/to9HcdUMMDwBR61k6erBy3n4g==" saltValue="Yp+VyM1d7E1FTAX8XYd2ig==" spinCount="100000" sheet="1" objects="1" scenarios="1"/>
  <mergeCells count="136">
    <mergeCell ref="C2:F2"/>
    <mergeCell ref="H2:L2"/>
    <mergeCell ref="N2:P2"/>
    <mergeCell ref="C3:F3"/>
    <mergeCell ref="H3:L3"/>
    <mergeCell ref="N3:O3"/>
    <mergeCell ref="B5:D6"/>
    <mergeCell ref="L5:M5"/>
    <mergeCell ref="N5:O5"/>
    <mergeCell ref="L6:M6"/>
    <mergeCell ref="N6:O6"/>
    <mergeCell ref="L7:M7"/>
    <mergeCell ref="N7:O7"/>
    <mergeCell ref="B8:B9"/>
    <mergeCell ref="C8:I8"/>
    <mergeCell ref="J8:M8"/>
    <mergeCell ref="N8:P9"/>
    <mergeCell ref="C9:E9"/>
    <mergeCell ref="F9:G9"/>
    <mergeCell ref="L9:M9"/>
    <mergeCell ref="B10:B15"/>
    <mergeCell ref="F10:G10"/>
    <mergeCell ref="L10:M10"/>
    <mergeCell ref="N10:P10"/>
    <mergeCell ref="F11:G11"/>
    <mergeCell ref="L11:M11"/>
    <mergeCell ref="F12:G12"/>
    <mergeCell ref="L12:M12"/>
    <mergeCell ref="N12:P12"/>
    <mergeCell ref="F13:G13"/>
    <mergeCell ref="L13:M13"/>
    <mergeCell ref="N13:P13"/>
    <mergeCell ref="F14:G14"/>
    <mergeCell ref="L14:M14"/>
    <mergeCell ref="N14:P14"/>
    <mergeCell ref="F15:G15"/>
    <mergeCell ref="L15:M15"/>
    <mergeCell ref="N15:P15"/>
    <mergeCell ref="C17:E17"/>
    <mergeCell ref="F17:G17"/>
    <mergeCell ref="L17:M17"/>
    <mergeCell ref="N17:P17"/>
    <mergeCell ref="B19:D20"/>
    <mergeCell ref="L19:M19"/>
    <mergeCell ref="N19:O19"/>
    <mergeCell ref="L20:M20"/>
    <mergeCell ref="N20:O20"/>
    <mergeCell ref="L21:M21"/>
    <mergeCell ref="N21:O21"/>
    <mergeCell ref="B22:B23"/>
    <mergeCell ref="C22:I22"/>
    <mergeCell ref="J22:M22"/>
    <mergeCell ref="N22:P23"/>
    <mergeCell ref="C23:E23"/>
    <mergeCell ref="F23:G23"/>
    <mergeCell ref="L23:M23"/>
    <mergeCell ref="F24:G24"/>
    <mergeCell ref="L24:M24"/>
    <mergeCell ref="N24:P24"/>
    <mergeCell ref="F25:G25"/>
    <mergeCell ref="L25:M25"/>
    <mergeCell ref="N25:P25"/>
    <mergeCell ref="F26:G26"/>
    <mergeCell ref="L26:M26"/>
    <mergeCell ref="N26:P26"/>
    <mergeCell ref="F27:G27"/>
    <mergeCell ref="L27:M27"/>
    <mergeCell ref="F28:G28"/>
    <mergeCell ref="L28:M28"/>
    <mergeCell ref="N28:P28"/>
    <mergeCell ref="C29:E29"/>
    <mergeCell ref="F29:G29"/>
    <mergeCell ref="L29:M29"/>
    <mergeCell ref="N29:P29"/>
    <mergeCell ref="B31:D32"/>
    <mergeCell ref="L31:M31"/>
    <mergeCell ref="N31:O31"/>
    <mergeCell ref="L32:M32"/>
    <mergeCell ref="N32:O32"/>
    <mergeCell ref="L33:M33"/>
    <mergeCell ref="N33:O33"/>
    <mergeCell ref="B34:B35"/>
    <mergeCell ref="C34:I34"/>
    <mergeCell ref="J34:M34"/>
    <mergeCell ref="N34:P35"/>
    <mergeCell ref="C35:E35"/>
    <mergeCell ref="F35:G35"/>
    <mergeCell ref="L35:M35"/>
    <mergeCell ref="F36:G36"/>
    <mergeCell ref="L36:M36"/>
    <mergeCell ref="N36:P36"/>
    <mergeCell ref="E37:E38"/>
    <mergeCell ref="F37:G38"/>
    <mergeCell ref="H37:H38"/>
    <mergeCell ref="I37:I38"/>
    <mergeCell ref="J37:J38"/>
    <mergeCell ref="K37:K38"/>
    <mergeCell ref="L37:M38"/>
    <mergeCell ref="N37:P38"/>
    <mergeCell ref="F39:G39"/>
    <mergeCell ref="L39:M39"/>
    <mergeCell ref="N39:P39"/>
    <mergeCell ref="C40:E40"/>
    <mergeCell ref="F40:G40"/>
    <mergeCell ref="L40:M40"/>
    <mergeCell ref="N40:P40"/>
    <mergeCell ref="L42:M42"/>
    <mergeCell ref="N42:O42"/>
    <mergeCell ref="L43:M43"/>
    <mergeCell ref="N43:O43"/>
    <mergeCell ref="L44:M44"/>
    <mergeCell ref="N44:O44"/>
    <mergeCell ref="B45:B46"/>
    <mergeCell ref="C45:I45"/>
    <mergeCell ref="J45:M45"/>
    <mergeCell ref="N45:P46"/>
    <mergeCell ref="C46:E46"/>
    <mergeCell ref="F46:G46"/>
    <mergeCell ref="L46:M46"/>
    <mergeCell ref="C51:E51"/>
    <mergeCell ref="F51:G51"/>
    <mergeCell ref="L51:M51"/>
    <mergeCell ref="N51:P51"/>
    <mergeCell ref="B47:B50"/>
    <mergeCell ref="F47:G47"/>
    <mergeCell ref="L47:M47"/>
    <mergeCell ref="N47:P47"/>
    <mergeCell ref="F48:G48"/>
    <mergeCell ref="L48:M48"/>
    <mergeCell ref="N48:P48"/>
    <mergeCell ref="F49:G49"/>
    <mergeCell ref="L49:M49"/>
    <mergeCell ref="N49:P49"/>
    <mergeCell ref="F50:G50"/>
    <mergeCell ref="L50:M50"/>
    <mergeCell ref="N50:P50"/>
  </mergeCells>
  <phoneticPr fontId="3"/>
  <dataValidations count="1">
    <dataValidation operator="lessThanOrEqual" allowBlank="1" showInputMessage="1" showErrorMessage="1" sqref="B53:B59" xr:uid="{EA0A2412-CDFF-41E1-A5CD-B372D5929820}"/>
  </dataValidations>
  <printOptions horizontalCentered="1"/>
  <pageMargins left="0.39370078740157483" right="0.39370078740157483" top="0.59055118110236227" bottom="0.39370078740157483" header="0.19685039370078741" footer="0.23622047244094491"/>
  <pageSetup paperSize="9" scale="66" orientation="portrait" horizontalDpi="300" verticalDpi="300" r:id="rId1"/>
  <headerFooter alignWithMargins="0">
    <oddFooter>&amp;R&amp;9 2026年4月現在</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BE8FC-8B38-4575-9AC9-3E159FB1A6EE}">
  <sheetPr>
    <pageSetUpPr fitToPage="1"/>
  </sheetPr>
  <dimension ref="B1:P22"/>
  <sheetViews>
    <sheetView showGridLines="0" showZeros="0" zoomScale="80" zoomScaleNormal="80" workbookViewId="0">
      <selection activeCell="J10" sqref="J10"/>
    </sheetView>
  </sheetViews>
  <sheetFormatPr defaultRowHeight="13.5"/>
  <cols>
    <col min="1" max="1" width="1.62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10.875" customWidth="1"/>
    <col min="11" max="11" width="11" customWidth="1"/>
    <col min="12" max="12" width="5.625" customWidth="1"/>
    <col min="13" max="13" width="5.375" customWidth="1"/>
    <col min="14" max="14" width="7.375" customWidth="1"/>
    <col min="15" max="15" width="14.375" customWidth="1"/>
    <col min="16" max="16" width="5" customWidth="1"/>
    <col min="17" max="17" width="5.5" customWidth="1"/>
  </cols>
  <sheetData>
    <row r="1" spans="2:16" ht="5.25" customHeight="1"/>
    <row r="2" spans="2:16" ht="39" customHeight="1">
      <c r="B2" s="1" t="s">
        <v>0</v>
      </c>
      <c r="C2" s="734">
        <f>表紙!B5</f>
        <v>0</v>
      </c>
      <c r="D2" s="734"/>
      <c r="E2" s="734"/>
      <c r="F2" s="735"/>
      <c r="G2" s="269" t="s">
        <v>1</v>
      </c>
      <c r="H2" s="729">
        <f>表紙!E5</f>
        <v>0</v>
      </c>
      <c r="I2" s="729"/>
      <c r="J2" s="729"/>
      <c r="K2" s="729"/>
      <c r="L2" s="730"/>
      <c r="M2" s="1" t="s">
        <v>2</v>
      </c>
      <c r="N2" s="722">
        <f>表紙!J5</f>
        <v>0</v>
      </c>
      <c r="O2" s="722"/>
      <c r="P2" s="723"/>
    </row>
    <row r="3" spans="2:16" ht="39" customHeight="1">
      <c r="B3" s="57" t="s">
        <v>176</v>
      </c>
      <c r="C3" s="736">
        <f>表紙!B7</f>
        <v>0</v>
      </c>
      <c r="D3" s="736"/>
      <c r="E3" s="736"/>
      <c r="F3" s="737"/>
      <c r="G3" s="270" t="s">
        <v>177</v>
      </c>
      <c r="H3" s="729">
        <f>表紙!E7</f>
        <v>0</v>
      </c>
      <c r="I3" s="729"/>
      <c r="J3" s="729"/>
      <c r="K3" s="729"/>
      <c r="L3" s="730"/>
      <c r="M3" s="122" t="s">
        <v>3</v>
      </c>
      <c r="N3" s="724">
        <f>SUM(L14)</f>
        <v>0</v>
      </c>
      <c r="O3" s="724"/>
      <c r="P3" s="43" t="s">
        <v>4</v>
      </c>
    </row>
    <row r="4" spans="2:16" ht="21" customHeight="1"/>
    <row r="5" spans="2:16" ht="18.75">
      <c r="B5" s="815" t="s">
        <v>452</v>
      </c>
      <c r="C5" s="815"/>
      <c r="D5" s="815"/>
      <c r="L5" s="742" t="s">
        <v>178</v>
      </c>
      <c r="M5" s="742"/>
      <c r="N5" s="761">
        <f>SUM(F14)</f>
        <v>350</v>
      </c>
      <c r="O5" s="761"/>
      <c r="P5" s="100" t="s">
        <v>4</v>
      </c>
    </row>
    <row r="6" spans="2:16" ht="18.75">
      <c r="B6" s="815"/>
      <c r="C6" s="815"/>
      <c r="D6" s="815"/>
      <c r="L6" s="705" t="s">
        <v>176</v>
      </c>
      <c r="M6" s="705"/>
      <c r="N6" s="954" t="s">
        <v>227</v>
      </c>
      <c r="O6" s="954"/>
      <c r="P6" s="2" t="s">
        <v>4</v>
      </c>
    </row>
    <row r="7" spans="2:16" ht="18.75">
      <c r="L7" s="681" t="s">
        <v>236</v>
      </c>
      <c r="M7" s="681"/>
      <c r="N7" s="821">
        <f>SUM(N5:O6)</f>
        <v>350</v>
      </c>
      <c r="O7" s="821"/>
      <c r="P7" s="2" t="s">
        <v>4</v>
      </c>
    </row>
    <row r="8" spans="2:16" ht="18" customHeight="1">
      <c r="B8" s="999" t="s">
        <v>5</v>
      </c>
      <c r="C8" s="712" t="s">
        <v>221</v>
      </c>
      <c r="D8" s="713"/>
      <c r="E8" s="713"/>
      <c r="F8" s="713"/>
      <c r="G8" s="713"/>
      <c r="H8" s="713"/>
      <c r="I8" s="713"/>
      <c r="J8" s="702" t="s">
        <v>225</v>
      </c>
      <c r="K8" s="703"/>
      <c r="L8" s="703"/>
      <c r="M8" s="704"/>
      <c r="N8" s="751" t="s">
        <v>112</v>
      </c>
      <c r="O8" s="751"/>
      <c r="P8" s="752"/>
    </row>
    <row r="9" spans="2:16" ht="18" customHeight="1">
      <c r="B9" s="1000"/>
      <c r="C9" s="631" t="s">
        <v>8</v>
      </c>
      <c r="D9" s="632"/>
      <c r="E9" s="633"/>
      <c r="F9" s="631" t="s">
        <v>224</v>
      </c>
      <c r="G9" s="633"/>
      <c r="H9" s="4" t="s">
        <v>6</v>
      </c>
      <c r="I9" s="5" t="s">
        <v>173</v>
      </c>
      <c r="J9" s="138" t="s">
        <v>222</v>
      </c>
      <c r="K9" s="5" t="s">
        <v>176</v>
      </c>
      <c r="L9" s="631" t="s">
        <v>173</v>
      </c>
      <c r="M9" s="633"/>
      <c r="N9" s="753"/>
      <c r="O9" s="753"/>
      <c r="P9" s="754"/>
    </row>
    <row r="10" spans="2:16" ht="24.95" customHeight="1">
      <c r="B10" s="149"/>
      <c r="C10" s="179"/>
      <c r="D10" s="97" t="s">
        <v>450</v>
      </c>
      <c r="E10" s="107"/>
      <c r="F10" s="1002">
        <v>350</v>
      </c>
      <c r="G10" s="1003"/>
      <c r="H10" s="216"/>
      <c r="I10" s="9">
        <f>F10</f>
        <v>350</v>
      </c>
      <c r="J10" s="437"/>
      <c r="K10" s="216"/>
      <c r="L10" s="1021">
        <f>J10+K10</f>
        <v>0</v>
      </c>
      <c r="M10" s="1021"/>
      <c r="N10" s="687"/>
      <c r="O10" s="688"/>
      <c r="P10" s="689"/>
    </row>
    <row r="11" spans="2:16" ht="13.5" customHeight="1">
      <c r="B11" s="28"/>
      <c r="C11" s="160"/>
      <c r="D11" s="410"/>
      <c r="E11" s="972"/>
      <c r="F11" s="1068">
        <v>0</v>
      </c>
      <c r="G11" s="1069"/>
      <c r="H11" s="1070"/>
      <c r="I11" s="1070">
        <f>F11</f>
        <v>0</v>
      </c>
      <c r="J11" s="1070"/>
      <c r="K11" s="1070"/>
      <c r="L11" s="805">
        <f>J11+K11</f>
        <v>0</v>
      </c>
      <c r="M11" s="806"/>
      <c r="N11" s="793"/>
      <c r="O11" s="770"/>
      <c r="P11" s="771"/>
    </row>
    <row r="12" spans="2:16" ht="13.5" customHeight="1">
      <c r="B12" s="117"/>
      <c r="C12" s="159"/>
      <c r="D12" s="411"/>
      <c r="E12" s="973"/>
      <c r="F12" s="1015"/>
      <c r="G12" s="1016"/>
      <c r="H12" s="1071"/>
      <c r="I12" s="1071"/>
      <c r="J12" s="1071"/>
      <c r="K12" s="1071"/>
      <c r="L12" s="922"/>
      <c r="M12" s="690"/>
      <c r="N12" s="793"/>
      <c r="O12" s="770"/>
      <c r="P12" s="771"/>
    </row>
    <row r="13" spans="2:16" ht="24.95" customHeight="1" thickBot="1">
      <c r="B13" s="150"/>
      <c r="C13" s="161"/>
      <c r="D13" s="412"/>
      <c r="E13" s="413"/>
      <c r="F13" s="1057">
        <v>0</v>
      </c>
      <c r="G13" s="1058"/>
      <c r="H13" s="42"/>
      <c r="I13" s="42">
        <f>F13</f>
        <v>0</v>
      </c>
      <c r="J13" s="42"/>
      <c r="K13" s="42"/>
      <c r="L13" s="1059">
        <f>J13+K13</f>
        <v>0</v>
      </c>
      <c r="M13" s="1059"/>
      <c r="N13" s="776"/>
      <c r="O13" s="776"/>
      <c r="P13" s="777"/>
    </row>
    <row r="14" spans="2:16" ht="24.95" customHeight="1" thickTop="1">
      <c r="B14" s="415"/>
      <c r="C14" s="738" t="s">
        <v>451</v>
      </c>
      <c r="D14" s="739"/>
      <c r="E14" s="740"/>
      <c r="F14" s="1060">
        <f>SUM(F10:F13)</f>
        <v>350</v>
      </c>
      <c r="G14" s="1061"/>
      <c r="H14" s="416">
        <f>SUM(H10:H13)</f>
        <v>0</v>
      </c>
      <c r="I14" s="417">
        <f>SUM(I10:I13)</f>
        <v>350</v>
      </c>
      <c r="J14" s="238">
        <f>SUM(J10:J13)</f>
        <v>0</v>
      </c>
      <c r="K14" s="238">
        <f>SUM(K10:K13)</f>
        <v>0</v>
      </c>
      <c r="L14" s="700">
        <f>SUM(L10:M13)</f>
        <v>0</v>
      </c>
      <c r="M14" s="880"/>
      <c r="N14" s="790"/>
      <c r="O14" s="791"/>
      <c r="P14" s="792"/>
    </row>
    <row r="16" spans="2:16">
      <c r="B16" s="274" t="s">
        <v>272</v>
      </c>
      <c r="C16" s="274"/>
      <c r="D16" s="274"/>
      <c r="E16" s="274"/>
      <c r="F16" s="274"/>
      <c r="G16" s="274"/>
      <c r="H16" s="274"/>
      <c r="I16" s="274"/>
      <c r="J16" s="274"/>
      <c r="K16" s="274"/>
      <c r="L16" s="274"/>
    </row>
    <row r="17" spans="2:12">
      <c r="B17" s="310" t="s">
        <v>468</v>
      </c>
      <c r="L17" s="274"/>
    </row>
    <row r="18" spans="2:12">
      <c r="B18" s="278" t="s">
        <v>469</v>
      </c>
      <c r="L18" s="274"/>
    </row>
    <row r="19" spans="2:12">
      <c r="B19" s="310" t="s">
        <v>471</v>
      </c>
      <c r="L19" s="274"/>
    </row>
    <row r="20" spans="2:12">
      <c r="B20" s="310" t="s">
        <v>473</v>
      </c>
      <c r="L20" s="274"/>
    </row>
    <row r="21" spans="2:12">
      <c r="B21" s="278" t="s">
        <v>474</v>
      </c>
      <c r="L21" s="274"/>
    </row>
    <row r="22" spans="2:12">
      <c r="B22" s="310" t="s">
        <v>472</v>
      </c>
      <c r="L22" s="274"/>
    </row>
  </sheetData>
  <sheetProtection algorithmName="SHA-512" hashValue="9N9ndkaZliTHVDt1c1HoTV6RxQTkZF4pXfqFAyvKsVaMa5tGXYsssgZ2NVpcrhey7kTl4i4cqH++z/uRa2AkMg==" saltValue="hCrVgiw/741FGrKucJrlGg==" spinCount="100000" sheet="1" objects="1" scenarios="1"/>
  <mergeCells count="38">
    <mergeCell ref="C2:F2"/>
    <mergeCell ref="H2:L2"/>
    <mergeCell ref="N2:P2"/>
    <mergeCell ref="C3:F3"/>
    <mergeCell ref="H3:L3"/>
    <mergeCell ref="N3:O3"/>
    <mergeCell ref="B5:D6"/>
    <mergeCell ref="L5:M5"/>
    <mergeCell ref="N5:O5"/>
    <mergeCell ref="L6:M6"/>
    <mergeCell ref="N6:O6"/>
    <mergeCell ref="L7:M7"/>
    <mergeCell ref="N7:O7"/>
    <mergeCell ref="B8:B9"/>
    <mergeCell ref="C8:I8"/>
    <mergeCell ref="J8:M8"/>
    <mergeCell ref="N8:P9"/>
    <mergeCell ref="C9:E9"/>
    <mergeCell ref="F9:G9"/>
    <mergeCell ref="L9:M9"/>
    <mergeCell ref="F10:G10"/>
    <mergeCell ref="L10:M10"/>
    <mergeCell ref="N10:P10"/>
    <mergeCell ref="E11:E12"/>
    <mergeCell ref="F11:G12"/>
    <mergeCell ref="H11:H12"/>
    <mergeCell ref="I11:I12"/>
    <mergeCell ref="J11:J12"/>
    <mergeCell ref="K11:K12"/>
    <mergeCell ref="L11:M12"/>
    <mergeCell ref="N11:P12"/>
    <mergeCell ref="F13:G13"/>
    <mergeCell ref="L13:M13"/>
    <mergeCell ref="N13:P13"/>
    <mergeCell ref="C14:E14"/>
    <mergeCell ref="F14:G14"/>
    <mergeCell ref="L14:M14"/>
    <mergeCell ref="N14:P14"/>
  </mergeCells>
  <phoneticPr fontId="3"/>
  <dataValidations count="1">
    <dataValidation operator="lessThanOrEqual" allowBlank="1" showInputMessage="1" showErrorMessage="1" sqref="B16:B22" xr:uid="{10D60219-D9A8-4B18-9600-3ED7187B9450}"/>
  </dataValidations>
  <printOptions horizontalCentered="1"/>
  <pageMargins left="0.39370078740157483" right="0.39370078740157483" top="0.59055118110236227" bottom="0.39370078740157483" header="0.19685039370078741" footer="0.23622047244094491"/>
  <pageSetup paperSize="9" scale="66" orientation="portrait" horizontalDpi="300" verticalDpi="300" r:id="rId1"/>
  <headerFooter alignWithMargins="0">
    <oddFooter>&amp;R&amp;9 2026年4月現在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56"/>
  <sheetViews>
    <sheetView showGridLines="0" zoomScaleNormal="100" workbookViewId="0">
      <selection activeCell="A46" sqref="A46"/>
    </sheetView>
  </sheetViews>
  <sheetFormatPr defaultRowHeight="13.5"/>
  <sheetData>
    <row r="2" spans="1:10" ht="18.75">
      <c r="A2" s="634" t="s">
        <v>499</v>
      </c>
      <c r="B2" s="635"/>
      <c r="C2" s="635"/>
      <c r="D2" s="635"/>
      <c r="E2" s="635"/>
      <c r="F2" s="635"/>
      <c r="G2" s="635"/>
      <c r="H2" s="635"/>
      <c r="I2" s="635"/>
      <c r="J2" s="285"/>
    </row>
    <row r="7" spans="1:10">
      <c r="A7" s="286" t="s">
        <v>295</v>
      </c>
    </row>
    <row r="9" spans="1:10">
      <c r="A9" t="s">
        <v>296</v>
      </c>
    </row>
    <row r="10" spans="1:10">
      <c r="A10" s="287"/>
      <c r="C10" s="287" t="s">
        <v>297</v>
      </c>
    </row>
    <row r="12" spans="1:10">
      <c r="A12" t="s">
        <v>475</v>
      </c>
    </row>
    <row r="13" spans="1:10">
      <c r="C13" s="287" t="s">
        <v>298</v>
      </c>
    </row>
    <row r="14" spans="1:10">
      <c r="C14" s="287"/>
    </row>
    <row r="15" spans="1:10">
      <c r="A15" t="s">
        <v>501</v>
      </c>
    </row>
    <row r="16" spans="1:10">
      <c r="A16" t="s">
        <v>502</v>
      </c>
    </row>
    <row r="17" spans="1:3">
      <c r="C17" s="287" t="s">
        <v>298</v>
      </c>
    </row>
    <row r="18" spans="1:3">
      <c r="C18" s="287" t="s">
        <v>500</v>
      </c>
    </row>
    <row r="21" spans="1:3">
      <c r="A21" s="286" t="s">
        <v>299</v>
      </c>
    </row>
    <row r="23" spans="1:3">
      <c r="A23" t="s">
        <v>300</v>
      </c>
    </row>
    <row r="27" spans="1:3">
      <c r="A27" s="286" t="s">
        <v>301</v>
      </c>
    </row>
    <row r="29" spans="1:3">
      <c r="A29" t="s">
        <v>302</v>
      </c>
    </row>
    <row r="30" spans="1:3">
      <c r="A30" t="s">
        <v>303</v>
      </c>
    </row>
    <row r="34" spans="1:1">
      <c r="A34" s="286" t="s">
        <v>304</v>
      </c>
    </row>
    <row r="36" spans="1:1">
      <c r="A36" t="s">
        <v>476</v>
      </c>
    </row>
    <row r="38" spans="1:1">
      <c r="A38" t="s">
        <v>477</v>
      </c>
    </row>
    <row r="43" spans="1:1">
      <c r="A43" s="286" t="s">
        <v>305</v>
      </c>
    </row>
    <row r="45" spans="1:1">
      <c r="A45" t="s">
        <v>503</v>
      </c>
    </row>
    <row r="46" spans="1:1">
      <c r="A46" t="s">
        <v>306</v>
      </c>
    </row>
    <row r="50" spans="1:1">
      <c r="A50" s="286" t="s">
        <v>307</v>
      </c>
    </row>
    <row r="52" spans="1:1">
      <c r="A52" t="s">
        <v>478</v>
      </c>
    </row>
    <row r="53" spans="1:1">
      <c r="A53" t="s">
        <v>479</v>
      </c>
    </row>
    <row r="54" spans="1:1">
      <c r="A54" t="s">
        <v>308</v>
      </c>
    </row>
    <row r="55" spans="1:1">
      <c r="A55" t="s">
        <v>309</v>
      </c>
    </row>
    <row r="56" spans="1:1">
      <c r="A56" t="s">
        <v>310</v>
      </c>
    </row>
  </sheetData>
  <sheetProtection formatCells="0"/>
  <mergeCells count="1">
    <mergeCell ref="A2:I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4658-94E3-4A35-8B57-3C6C20F208C3}">
  <sheetPr>
    <pageSetUpPr fitToPage="1"/>
  </sheetPr>
  <dimension ref="B1:Z55"/>
  <sheetViews>
    <sheetView showGridLines="0" view="pageBreakPreview" zoomScale="60" zoomScaleNormal="82" workbookViewId="0">
      <selection activeCell="X45" sqref="X45"/>
    </sheetView>
  </sheetViews>
  <sheetFormatPr defaultRowHeight="18.75"/>
  <cols>
    <col min="1" max="1" width="1.75" style="509" customWidth="1"/>
    <col min="2" max="8" width="6.125" style="509" customWidth="1"/>
    <col min="9" max="9" width="3.75" style="509" customWidth="1"/>
    <col min="10" max="16" width="6.125" style="509" customWidth="1"/>
    <col min="17" max="17" width="3.75" style="509" customWidth="1"/>
    <col min="18" max="24" width="6.125" style="509" customWidth="1"/>
    <col min="25" max="25" width="39.25" style="509" customWidth="1"/>
    <col min="26" max="16384" width="9" style="509"/>
  </cols>
  <sheetData>
    <row r="1" spans="2:24" ht="30" customHeight="1">
      <c r="B1" s="636" t="s">
        <v>534</v>
      </c>
      <c r="C1" s="636"/>
      <c r="D1" s="636"/>
      <c r="E1" s="636"/>
      <c r="F1" s="636"/>
      <c r="G1" s="636"/>
      <c r="H1" s="636"/>
      <c r="I1" s="636"/>
      <c r="J1" s="636"/>
      <c r="K1" s="636"/>
      <c r="L1" s="636"/>
      <c r="M1" s="636"/>
      <c r="N1" s="636"/>
      <c r="O1" s="636"/>
      <c r="P1" s="636"/>
      <c r="Q1" s="636"/>
      <c r="R1" s="636"/>
      <c r="S1" s="636"/>
      <c r="T1" s="636"/>
      <c r="U1" s="636"/>
      <c r="V1" s="636"/>
      <c r="W1" s="636"/>
      <c r="X1" s="636"/>
    </row>
    <row r="2" spans="2:24" ht="25.5" customHeight="1">
      <c r="B2" s="510"/>
      <c r="C2" s="510"/>
      <c r="D2" s="510"/>
      <c r="E2" s="510"/>
      <c r="F2" s="510"/>
      <c r="G2" s="510"/>
      <c r="H2" s="510"/>
      <c r="I2" s="510"/>
      <c r="J2" s="510"/>
      <c r="K2" s="510"/>
      <c r="L2" s="510"/>
      <c r="M2" s="510"/>
      <c r="N2" s="510"/>
      <c r="O2" s="510"/>
      <c r="P2" s="510"/>
      <c r="Q2" s="510"/>
      <c r="R2" s="510"/>
      <c r="S2" s="510"/>
      <c r="T2" s="510"/>
      <c r="U2" s="510"/>
      <c r="V2" s="510"/>
      <c r="W2" s="510"/>
      <c r="X2" s="510"/>
    </row>
    <row r="3" spans="2:24" ht="25.5" customHeight="1">
      <c r="B3" s="510"/>
      <c r="C3" s="510"/>
      <c r="D3" s="510"/>
      <c r="E3" s="510"/>
      <c r="F3" s="510"/>
      <c r="G3" s="510"/>
      <c r="H3" s="510"/>
      <c r="I3" s="510"/>
      <c r="J3" s="510"/>
      <c r="K3" s="510"/>
      <c r="L3" s="510"/>
      <c r="M3" s="510"/>
      <c r="N3" s="510"/>
      <c r="O3" s="510"/>
      <c r="P3" s="510"/>
      <c r="Q3" s="510"/>
      <c r="R3" s="510"/>
      <c r="S3" s="574"/>
      <c r="T3" s="509" t="s">
        <v>507</v>
      </c>
      <c r="V3" s="510"/>
      <c r="W3" s="510"/>
      <c r="X3" s="510"/>
    </row>
    <row r="4" spans="2:24" ht="3" customHeight="1">
      <c r="C4" s="511"/>
    </row>
    <row r="5" spans="2:24" ht="25.5" customHeight="1">
      <c r="C5" s="511"/>
      <c r="N5" s="509" t="s">
        <v>458</v>
      </c>
      <c r="R5" s="512"/>
      <c r="S5" s="513"/>
      <c r="T5" s="509" t="s">
        <v>459</v>
      </c>
    </row>
    <row r="6" spans="2:24" ht="25.5" customHeight="1">
      <c r="C6" s="511"/>
    </row>
    <row r="7" spans="2:24" s="514" customFormat="1" ht="25.5" customHeight="1">
      <c r="B7" s="637">
        <v>40544</v>
      </c>
      <c r="C7" s="638"/>
      <c r="D7" s="638"/>
      <c r="E7" s="638"/>
      <c r="F7" s="638"/>
      <c r="G7" s="638"/>
      <c r="H7" s="639"/>
      <c r="J7" s="640">
        <v>40575</v>
      </c>
      <c r="K7" s="641"/>
      <c r="L7" s="641"/>
      <c r="M7" s="641"/>
      <c r="N7" s="641"/>
      <c r="O7" s="641"/>
      <c r="P7" s="642"/>
      <c r="R7" s="640">
        <v>40603</v>
      </c>
      <c r="S7" s="641"/>
      <c r="T7" s="641"/>
      <c r="U7" s="641"/>
      <c r="V7" s="641"/>
      <c r="W7" s="641"/>
      <c r="X7" s="642"/>
    </row>
    <row r="8" spans="2:24" s="518" customFormat="1" ht="25.5" customHeight="1">
      <c r="B8" s="515" t="s">
        <v>410</v>
      </c>
      <c r="C8" s="516" t="s">
        <v>411</v>
      </c>
      <c r="D8" s="516" t="s">
        <v>412</v>
      </c>
      <c r="E8" s="516" t="s">
        <v>413</v>
      </c>
      <c r="F8" s="516" t="s">
        <v>414</v>
      </c>
      <c r="G8" s="516" t="s">
        <v>415</v>
      </c>
      <c r="H8" s="517" t="s">
        <v>416</v>
      </c>
      <c r="J8" s="515" t="s">
        <v>410</v>
      </c>
      <c r="K8" s="516" t="s">
        <v>411</v>
      </c>
      <c r="L8" s="516" t="s">
        <v>412</v>
      </c>
      <c r="M8" s="516" t="s">
        <v>413</v>
      </c>
      <c r="N8" s="516" t="s">
        <v>414</v>
      </c>
      <c r="O8" s="516" t="s">
        <v>415</v>
      </c>
      <c r="P8" s="517" t="s">
        <v>416</v>
      </c>
      <c r="R8" s="515" t="s">
        <v>410</v>
      </c>
      <c r="S8" s="516" t="s">
        <v>411</v>
      </c>
      <c r="T8" s="516" t="s">
        <v>412</v>
      </c>
      <c r="U8" s="516" t="s">
        <v>413</v>
      </c>
      <c r="V8" s="516" t="s">
        <v>414</v>
      </c>
      <c r="W8" s="516" t="s">
        <v>415</v>
      </c>
      <c r="X8" s="517" t="s">
        <v>416</v>
      </c>
    </row>
    <row r="9" spans="2:24" s="524" customFormat="1" ht="25.5" customHeight="1">
      <c r="B9" s="519"/>
      <c r="C9" s="520"/>
      <c r="D9" s="520"/>
      <c r="E9" s="521"/>
      <c r="F9" s="521">
        <v>1</v>
      </c>
      <c r="G9" s="520" t="s">
        <v>535</v>
      </c>
      <c r="H9" s="522">
        <v>3</v>
      </c>
      <c r="I9" s="523"/>
      <c r="J9" s="519">
        <v>1</v>
      </c>
      <c r="K9" s="520">
        <v>2</v>
      </c>
      <c r="L9" s="520">
        <v>3</v>
      </c>
      <c r="M9" s="520">
        <v>4</v>
      </c>
      <c r="N9" s="520">
        <v>5</v>
      </c>
      <c r="O9" s="520">
        <v>6</v>
      </c>
      <c r="P9" s="522">
        <v>7</v>
      </c>
      <c r="Q9" s="523"/>
      <c r="R9" s="519">
        <v>1</v>
      </c>
      <c r="S9" s="520">
        <v>2</v>
      </c>
      <c r="T9" s="520">
        <v>3</v>
      </c>
      <c r="U9" s="520">
        <v>4</v>
      </c>
      <c r="V9" s="520">
        <v>5</v>
      </c>
      <c r="W9" s="520">
        <v>6</v>
      </c>
      <c r="X9" s="591">
        <v>7</v>
      </c>
    </row>
    <row r="10" spans="2:24" s="524" customFormat="1" ht="25.5" customHeight="1">
      <c r="B10" s="515">
        <v>4</v>
      </c>
      <c r="C10" s="520">
        <v>5</v>
      </c>
      <c r="D10" s="520">
        <v>6</v>
      </c>
      <c r="E10" s="520">
        <v>7</v>
      </c>
      <c r="F10" s="520">
        <v>8</v>
      </c>
      <c r="G10" s="550">
        <v>9</v>
      </c>
      <c r="H10" s="551">
        <v>10</v>
      </c>
      <c r="I10" s="523"/>
      <c r="J10" s="515">
        <v>8</v>
      </c>
      <c r="K10" s="520">
        <v>9</v>
      </c>
      <c r="L10" s="520">
        <v>10</v>
      </c>
      <c r="M10" s="521">
        <v>11</v>
      </c>
      <c r="N10" s="520">
        <v>12</v>
      </c>
      <c r="O10" s="550">
        <v>13</v>
      </c>
      <c r="P10" s="551">
        <v>14</v>
      </c>
      <c r="Q10" s="523"/>
      <c r="R10" s="515">
        <v>8</v>
      </c>
      <c r="S10" s="520">
        <v>9</v>
      </c>
      <c r="T10" s="520">
        <v>10</v>
      </c>
      <c r="U10" s="520">
        <v>11</v>
      </c>
      <c r="V10" s="520">
        <v>12</v>
      </c>
      <c r="W10" s="550">
        <v>13</v>
      </c>
      <c r="X10" s="551">
        <v>14</v>
      </c>
    </row>
    <row r="11" spans="2:24" s="524" customFormat="1" ht="25.5" customHeight="1">
      <c r="B11" s="515">
        <v>11</v>
      </c>
      <c r="C11" s="521">
        <v>12</v>
      </c>
      <c r="D11" s="520">
        <v>13</v>
      </c>
      <c r="E11" s="520">
        <v>14</v>
      </c>
      <c r="F11" s="520">
        <v>15</v>
      </c>
      <c r="G11" s="520">
        <v>16</v>
      </c>
      <c r="H11" s="522">
        <v>17</v>
      </c>
      <c r="I11" s="523"/>
      <c r="J11" s="515">
        <v>15</v>
      </c>
      <c r="K11" s="520">
        <v>16</v>
      </c>
      <c r="L11" s="516">
        <v>17</v>
      </c>
      <c r="M11" s="520">
        <v>18</v>
      </c>
      <c r="N11" s="520">
        <v>19</v>
      </c>
      <c r="O11" s="592">
        <v>20</v>
      </c>
      <c r="P11" s="591">
        <v>21</v>
      </c>
      <c r="Q11" s="523"/>
      <c r="R11" s="515">
        <v>15</v>
      </c>
      <c r="S11" s="520" t="s">
        <v>537</v>
      </c>
      <c r="T11" s="520">
        <v>17</v>
      </c>
      <c r="U11" s="520">
        <v>18</v>
      </c>
      <c r="V11" s="520">
        <v>19</v>
      </c>
      <c r="W11" s="593">
        <v>20</v>
      </c>
      <c r="X11" s="591">
        <v>21</v>
      </c>
    </row>
    <row r="12" spans="2:24" s="524" customFormat="1" ht="25.5" customHeight="1">
      <c r="B12" s="515">
        <v>18</v>
      </c>
      <c r="C12" s="520">
        <v>19</v>
      </c>
      <c r="D12" s="520">
        <v>20</v>
      </c>
      <c r="E12" s="520">
        <v>21</v>
      </c>
      <c r="F12" s="520">
        <v>22</v>
      </c>
      <c r="G12" s="525">
        <v>23</v>
      </c>
      <c r="H12" s="526">
        <v>24</v>
      </c>
      <c r="I12" s="523"/>
      <c r="J12" s="515">
        <v>22</v>
      </c>
      <c r="K12" s="521">
        <v>23</v>
      </c>
      <c r="L12" s="520" t="s">
        <v>545</v>
      </c>
      <c r="M12" s="520">
        <v>25</v>
      </c>
      <c r="N12" s="520">
        <v>26</v>
      </c>
      <c r="O12" s="525">
        <v>27</v>
      </c>
      <c r="P12" s="526">
        <v>28</v>
      </c>
      <c r="Q12" s="523"/>
      <c r="R12" s="515">
        <v>22</v>
      </c>
      <c r="S12" s="520">
        <v>23</v>
      </c>
      <c r="T12" s="520">
        <v>24</v>
      </c>
      <c r="U12" s="520">
        <v>25</v>
      </c>
      <c r="V12" s="516">
        <v>26</v>
      </c>
      <c r="W12" s="525">
        <v>27</v>
      </c>
      <c r="X12" s="526">
        <v>28</v>
      </c>
    </row>
    <row r="13" spans="2:24" s="524" customFormat="1" ht="25.5" customHeight="1">
      <c r="B13" s="515">
        <v>25</v>
      </c>
      <c r="C13" s="520">
        <v>26</v>
      </c>
      <c r="D13" s="520">
        <v>27</v>
      </c>
      <c r="E13" s="520">
        <v>28</v>
      </c>
      <c r="F13" s="520">
        <v>29</v>
      </c>
      <c r="G13" s="520">
        <v>30</v>
      </c>
      <c r="H13" s="522">
        <v>31</v>
      </c>
      <c r="I13" s="523"/>
      <c r="J13" s="515"/>
      <c r="K13" s="521"/>
      <c r="L13" s="520"/>
      <c r="M13" s="520"/>
      <c r="N13" s="520"/>
      <c r="O13" s="592"/>
      <c r="P13" s="591"/>
      <c r="Q13" s="523"/>
      <c r="R13" s="515">
        <v>29</v>
      </c>
      <c r="S13" s="520">
        <v>30</v>
      </c>
      <c r="T13" s="520">
        <v>31</v>
      </c>
      <c r="U13" s="520"/>
      <c r="V13" s="520"/>
      <c r="W13" s="592"/>
      <c r="X13" s="591"/>
    </row>
    <row r="14" spans="2:24" s="524" customFormat="1" ht="25.5" customHeight="1">
      <c r="B14" s="527"/>
      <c r="C14" s="528"/>
      <c r="D14" s="528"/>
      <c r="E14" s="528"/>
      <c r="F14" s="528"/>
      <c r="G14" s="528"/>
      <c r="H14" s="529"/>
      <c r="I14" s="523"/>
      <c r="J14" s="530"/>
      <c r="K14" s="531"/>
      <c r="L14" s="531"/>
      <c r="M14" s="531"/>
      <c r="N14" s="531"/>
      <c r="O14" s="531"/>
      <c r="P14" s="532"/>
      <c r="Q14" s="523"/>
      <c r="R14" s="527"/>
      <c r="S14" s="528"/>
      <c r="T14" s="528"/>
      <c r="U14" s="528"/>
      <c r="V14" s="528"/>
      <c r="W14" s="528"/>
      <c r="X14" s="529"/>
    </row>
    <row r="15" spans="2:24" s="524" customFormat="1" ht="25.5" customHeight="1">
      <c r="B15" s="533"/>
      <c r="C15" s="534"/>
      <c r="D15" s="534"/>
      <c r="E15" s="534"/>
      <c r="F15" s="534"/>
      <c r="G15" s="534"/>
      <c r="H15" s="535"/>
      <c r="J15" s="536"/>
      <c r="K15" s="537"/>
      <c r="L15" s="537"/>
      <c r="M15" s="537"/>
      <c r="N15" s="537"/>
      <c r="O15" s="537"/>
      <c r="P15" s="536"/>
      <c r="R15" s="533"/>
      <c r="S15" s="534"/>
      <c r="T15" s="534"/>
      <c r="U15" s="534"/>
      <c r="V15" s="534"/>
      <c r="W15" s="534"/>
      <c r="X15" s="535"/>
    </row>
    <row r="16" spans="2:24" ht="25.5" customHeight="1"/>
    <row r="17" spans="2:26" s="514" customFormat="1" ht="25.5" customHeight="1">
      <c r="B17" s="640">
        <v>40634</v>
      </c>
      <c r="C17" s="641"/>
      <c r="D17" s="641"/>
      <c r="E17" s="641"/>
      <c r="F17" s="641"/>
      <c r="G17" s="641"/>
      <c r="H17" s="642"/>
      <c r="J17" s="640">
        <v>40664</v>
      </c>
      <c r="K17" s="641"/>
      <c r="L17" s="641"/>
      <c r="M17" s="641"/>
      <c r="N17" s="641"/>
      <c r="O17" s="641"/>
      <c r="P17" s="642"/>
      <c r="R17" s="640">
        <v>40695</v>
      </c>
      <c r="S17" s="641"/>
      <c r="T17" s="641"/>
      <c r="U17" s="641"/>
      <c r="V17" s="641"/>
      <c r="W17" s="641"/>
      <c r="X17" s="642"/>
    </row>
    <row r="18" spans="2:26" s="518" customFormat="1" ht="25.5" customHeight="1">
      <c r="B18" s="515" t="s">
        <v>410</v>
      </c>
      <c r="C18" s="516" t="s">
        <v>411</v>
      </c>
      <c r="D18" s="516" t="s">
        <v>412</v>
      </c>
      <c r="E18" s="516" t="s">
        <v>413</v>
      </c>
      <c r="F18" s="516" t="s">
        <v>414</v>
      </c>
      <c r="G18" s="516" t="s">
        <v>415</v>
      </c>
      <c r="H18" s="522" t="s">
        <v>416</v>
      </c>
      <c r="J18" s="515" t="s">
        <v>410</v>
      </c>
      <c r="K18" s="516" t="s">
        <v>411</v>
      </c>
      <c r="L18" s="516" t="s">
        <v>412</v>
      </c>
      <c r="M18" s="516" t="s">
        <v>413</v>
      </c>
      <c r="N18" s="516" t="s">
        <v>414</v>
      </c>
      <c r="O18" s="516" t="s">
        <v>415</v>
      </c>
      <c r="P18" s="522" t="s">
        <v>416</v>
      </c>
      <c r="R18" s="515" t="s">
        <v>410</v>
      </c>
      <c r="S18" s="516" t="s">
        <v>411</v>
      </c>
      <c r="T18" s="516" t="s">
        <v>412</v>
      </c>
      <c r="U18" s="516" t="s">
        <v>413</v>
      </c>
      <c r="V18" s="516" t="s">
        <v>414</v>
      </c>
      <c r="W18" s="516" t="s">
        <v>415</v>
      </c>
      <c r="X18" s="522" t="s">
        <v>416</v>
      </c>
      <c r="Z18" s="538"/>
    </row>
    <row r="19" spans="2:26" s="524" customFormat="1" ht="25.5" customHeight="1">
      <c r="B19" s="519"/>
      <c r="C19" s="520"/>
      <c r="D19" s="520"/>
      <c r="E19" s="520">
        <v>1</v>
      </c>
      <c r="F19" s="520">
        <v>2</v>
      </c>
      <c r="G19" s="520">
        <v>3</v>
      </c>
      <c r="H19" s="522">
        <v>4</v>
      </c>
      <c r="I19" s="523"/>
      <c r="J19" s="519"/>
      <c r="K19" s="520"/>
      <c r="L19" s="520"/>
      <c r="M19" s="520"/>
      <c r="N19" s="520"/>
      <c r="O19" s="520">
        <v>1</v>
      </c>
      <c r="P19" s="594">
        <v>2</v>
      </c>
      <c r="Q19" s="523"/>
      <c r="R19" s="519"/>
      <c r="S19" s="516">
        <v>1</v>
      </c>
      <c r="T19" s="516">
        <v>2</v>
      </c>
      <c r="U19" s="516">
        <v>3</v>
      </c>
      <c r="V19" s="516">
        <v>4</v>
      </c>
      <c r="W19" s="516">
        <v>5</v>
      </c>
      <c r="X19" s="522">
        <v>6</v>
      </c>
    </row>
    <row r="20" spans="2:26" s="524" customFormat="1" ht="25.5" customHeight="1">
      <c r="B20" s="515">
        <v>5</v>
      </c>
      <c r="C20" s="520">
        <v>6</v>
      </c>
      <c r="D20" s="520">
        <v>7</v>
      </c>
      <c r="E20" s="520">
        <v>8</v>
      </c>
      <c r="F20" s="520">
        <v>9</v>
      </c>
      <c r="G20" s="550">
        <v>10</v>
      </c>
      <c r="H20" s="551">
        <v>11</v>
      </c>
      <c r="I20" s="523"/>
      <c r="J20" s="515">
        <v>3</v>
      </c>
      <c r="K20" s="521">
        <v>4</v>
      </c>
      <c r="L20" s="521">
        <v>5</v>
      </c>
      <c r="M20" s="521">
        <v>6</v>
      </c>
      <c r="N20" s="520">
        <v>7</v>
      </c>
      <c r="O20" s="550">
        <v>8</v>
      </c>
      <c r="P20" s="551">
        <v>9</v>
      </c>
      <c r="Q20" s="523"/>
      <c r="R20" s="515">
        <v>7</v>
      </c>
      <c r="S20" s="516">
        <v>8</v>
      </c>
      <c r="T20" s="516">
        <v>9</v>
      </c>
      <c r="U20" s="516">
        <v>10</v>
      </c>
      <c r="V20" s="516">
        <v>11</v>
      </c>
      <c r="W20" s="552">
        <v>12</v>
      </c>
      <c r="X20" s="551">
        <v>13</v>
      </c>
    </row>
    <row r="21" spans="2:26" s="524" customFormat="1" ht="25.5" customHeight="1">
      <c r="B21" s="515">
        <v>12</v>
      </c>
      <c r="C21" s="520" t="s">
        <v>538</v>
      </c>
      <c r="D21" s="520">
        <v>14</v>
      </c>
      <c r="E21" s="520">
        <v>15</v>
      </c>
      <c r="F21" s="520">
        <v>16</v>
      </c>
      <c r="G21" s="520">
        <v>17</v>
      </c>
      <c r="H21" s="522">
        <v>18</v>
      </c>
      <c r="I21" s="523"/>
      <c r="J21" s="515">
        <v>10</v>
      </c>
      <c r="K21" s="520" t="s">
        <v>539</v>
      </c>
      <c r="L21" s="520">
        <v>12</v>
      </c>
      <c r="M21" s="520">
        <v>13</v>
      </c>
      <c r="N21" s="520">
        <v>14</v>
      </c>
      <c r="O21" s="520">
        <v>15</v>
      </c>
      <c r="P21" s="522">
        <v>16</v>
      </c>
      <c r="Q21" s="523"/>
      <c r="R21" s="515">
        <v>14</v>
      </c>
      <c r="S21" s="516" t="s">
        <v>540</v>
      </c>
      <c r="T21" s="516">
        <v>16</v>
      </c>
      <c r="U21" s="516">
        <v>17</v>
      </c>
      <c r="V21" s="516">
        <v>18</v>
      </c>
      <c r="W21" s="516">
        <v>19</v>
      </c>
      <c r="X21" s="522">
        <v>20</v>
      </c>
    </row>
    <row r="22" spans="2:26" s="524" customFormat="1" ht="25.5" customHeight="1">
      <c r="B22" s="515">
        <v>19</v>
      </c>
      <c r="C22" s="520">
        <v>20</v>
      </c>
      <c r="D22" s="520">
        <v>21</v>
      </c>
      <c r="E22" s="520">
        <v>22</v>
      </c>
      <c r="F22" s="520">
        <v>23</v>
      </c>
      <c r="G22" s="520">
        <v>24</v>
      </c>
      <c r="H22" s="522">
        <v>25</v>
      </c>
      <c r="I22" s="523"/>
      <c r="J22" s="515">
        <v>17</v>
      </c>
      <c r="K22" s="520">
        <v>18</v>
      </c>
      <c r="L22" s="520">
        <v>19</v>
      </c>
      <c r="M22" s="520">
        <v>20</v>
      </c>
      <c r="N22" s="520">
        <v>21</v>
      </c>
      <c r="O22" s="520">
        <v>22</v>
      </c>
      <c r="P22" s="522">
        <v>23</v>
      </c>
      <c r="Q22" s="523"/>
      <c r="R22" s="515">
        <v>21</v>
      </c>
      <c r="S22" s="516">
        <v>22</v>
      </c>
      <c r="T22" s="516">
        <v>23</v>
      </c>
      <c r="U22" s="516">
        <v>24</v>
      </c>
      <c r="V22" s="516">
        <v>25</v>
      </c>
      <c r="W22" s="516">
        <v>26</v>
      </c>
      <c r="X22" s="522">
        <v>27</v>
      </c>
    </row>
    <row r="23" spans="2:26" s="524" customFormat="1" ht="25.5" customHeight="1">
      <c r="B23" s="515">
        <v>26</v>
      </c>
      <c r="C23" s="520">
        <v>27</v>
      </c>
      <c r="D23" s="516">
        <v>28</v>
      </c>
      <c r="E23" s="521">
        <v>29</v>
      </c>
      <c r="F23" s="520">
        <v>30</v>
      </c>
      <c r="G23" s="520"/>
      <c r="H23" s="522"/>
      <c r="I23" s="523"/>
      <c r="J23" s="515">
        <v>24</v>
      </c>
      <c r="K23" s="520">
        <v>25</v>
      </c>
      <c r="L23" s="520">
        <v>26</v>
      </c>
      <c r="M23" s="520">
        <v>27</v>
      </c>
      <c r="N23" s="520">
        <v>28</v>
      </c>
      <c r="O23" s="520">
        <v>29</v>
      </c>
      <c r="P23" s="522">
        <v>30</v>
      </c>
      <c r="Q23" s="523"/>
      <c r="R23" s="515">
        <v>28</v>
      </c>
      <c r="S23" s="516">
        <v>29</v>
      </c>
      <c r="T23" s="516">
        <v>30</v>
      </c>
      <c r="U23" s="516"/>
      <c r="V23" s="516"/>
      <c r="W23" s="516"/>
      <c r="X23" s="522"/>
    </row>
    <row r="24" spans="2:26" s="524" customFormat="1" ht="25.5" customHeight="1">
      <c r="B24" s="527"/>
      <c r="C24" s="528"/>
      <c r="D24" s="528"/>
      <c r="E24" s="528"/>
      <c r="F24" s="528"/>
      <c r="G24" s="528"/>
      <c r="H24" s="539"/>
      <c r="I24" s="523"/>
      <c r="J24" s="527">
        <v>31</v>
      </c>
      <c r="K24" s="528"/>
      <c r="L24" s="528"/>
      <c r="M24" s="528"/>
      <c r="N24" s="528"/>
      <c r="O24" s="528"/>
      <c r="P24" s="539"/>
      <c r="Q24" s="523"/>
      <c r="R24" s="527"/>
      <c r="S24" s="540"/>
      <c r="T24" s="540"/>
      <c r="U24" s="540"/>
      <c r="V24" s="540"/>
      <c r="W24" s="540"/>
      <c r="X24" s="539"/>
    </row>
    <row r="25" spans="2:26" s="524" customFormat="1" ht="25.5" customHeight="1">
      <c r="B25" s="535"/>
      <c r="C25" s="535"/>
      <c r="D25" s="535"/>
      <c r="E25" s="535"/>
      <c r="F25" s="535"/>
      <c r="G25" s="535"/>
      <c r="H25" s="535"/>
      <c r="J25" s="541"/>
      <c r="K25" s="541"/>
      <c r="L25" s="541"/>
      <c r="M25" s="541"/>
      <c r="N25" s="541"/>
      <c r="O25" s="541"/>
      <c r="P25" s="541"/>
      <c r="R25" s="535"/>
      <c r="S25" s="535"/>
      <c r="T25" s="535"/>
      <c r="U25" s="535"/>
      <c r="V25" s="535"/>
      <c r="W25" s="535"/>
      <c r="X25" s="535"/>
    </row>
    <row r="26" spans="2:26" ht="25.5" customHeight="1"/>
    <row r="27" spans="2:26" s="514" customFormat="1" ht="25.5" customHeight="1">
      <c r="B27" s="640">
        <v>40725</v>
      </c>
      <c r="C27" s="641"/>
      <c r="D27" s="641"/>
      <c r="E27" s="641"/>
      <c r="F27" s="641"/>
      <c r="G27" s="641"/>
      <c r="H27" s="642"/>
      <c r="J27" s="640">
        <v>40756</v>
      </c>
      <c r="K27" s="641"/>
      <c r="L27" s="641"/>
      <c r="M27" s="641"/>
      <c r="N27" s="641"/>
      <c r="O27" s="641"/>
      <c r="P27" s="642"/>
      <c r="R27" s="640">
        <v>40787</v>
      </c>
      <c r="S27" s="641"/>
      <c r="T27" s="641"/>
      <c r="U27" s="641"/>
      <c r="V27" s="641"/>
      <c r="W27" s="641"/>
      <c r="X27" s="642"/>
    </row>
    <row r="28" spans="2:26" s="518" customFormat="1" ht="25.5" customHeight="1">
      <c r="B28" s="515" t="s">
        <v>410</v>
      </c>
      <c r="C28" s="516" t="s">
        <v>411</v>
      </c>
      <c r="D28" s="516" t="s">
        <v>412</v>
      </c>
      <c r="E28" s="516" t="s">
        <v>413</v>
      </c>
      <c r="F28" s="516" t="s">
        <v>414</v>
      </c>
      <c r="G28" s="516" t="s">
        <v>415</v>
      </c>
      <c r="H28" s="522" t="s">
        <v>416</v>
      </c>
      <c r="J28" s="515" t="s">
        <v>410</v>
      </c>
      <c r="K28" s="516" t="s">
        <v>411</v>
      </c>
      <c r="L28" s="516" t="s">
        <v>412</v>
      </c>
      <c r="M28" s="516" t="s">
        <v>413</v>
      </c>
      <c r="N28" s="516" t="s">
        <v>414</v>
      </c>
      <c r="O28" s="516" t="s">
        <v>415</v>
      </c>
      <c r="P28" s="522" t="s">
        <v>416</v>
      </c>
      <c r="R28" s="515" t="s">
        <v>410</v>
      </c>
      <c r="S28" s="516" t="s">
        <v>411</v>
      </c>
      <c r="T28" s="516" t="s">
        <v>412</v>
      </c>
      <c r="U28" s="516" t="s">
        <v>413</v>
      </c>
      <c r="V28" s="516" t="s">
        <v>414</v>
      </c>
      <c r="W28" s="516" t="s">
        <v>415</v>
      </c>
      <c r="X28" s="522" t="s">
        <v>416</v>
      </c>
    </row>
    <row r="29" spans="2:26" s="524" customFormat="1" ht="25.5" customHeight="1">
      <c r="B29" s="519"/>
      <c r="C29" s="520"/>
      <c r="D29" s="520"/>
      <c r="E29" s="520">
        <v>1</v>
      </c>
      <c r="F29" s="520">
        <v>2</v>
      </c>
      <c r="G29" s="520">
        <v>3</v>
      </c>
      <c r="H29" s="522">
        <v>4</v>
      </c>
      <c r="I29" s="523"/>
      <c r="J29" s="519"/>
      <c r="K29" s="516"/>
      <c r="L29" s="516"/>
      <c r="M29" s="516"/>
      <c r="N29" s="516"/>
      <c r="O29" s="516"/>
      <c r="P29" s="522">
        <v>1</v>
      </c>
      <c r="Q29" s="523"/>
      <c r="R29" s="519"/>
      <c r="S29" s="520"/>
      <c r="T29" s="520">
        <v>1</v>
      </c>
      <c r="U29" s="516">
        <v>2</v>
      </c>
      <c r="V29" s="516">
        <v>3</v>
      </c>
      <c r="W29" s="516">
        <v>4</v>
      </c>
      <c r="X29" s="522">
        <v>5</v>
      </c>
    </row>
    <row r="30" spans="2:26" s="524" customFormat="1" ht="25.5" customHeight="1">
      <c r="B30" s="515">
        <v>5</v>
      </c>
      <c r="C30" s="520">
        <v>6</v>
      </c>
      <c r="D30" s="520">
        <v>7</v>
      </c>
      <c r="E30" s="520">
        <v>8</v>
      </c>
      <c r="F30" s="520">
        <v>9</v>
      </c>
      <c r="G30" s="550">
        <v>10</v>
      </c>
      <c r="H30" s="551">
        <v>11</v>
      </c>
      <c r="I30" s="523"/>
      <c r="J30" s="515">
        <v>2</v>
      </c>
      <c r="K30" s="520">
        <v>3</v>
      </c>
      <c r="L30" s="520">
        <v>4</v>
      </c>
      <c r="M30" s="520">
        <v>5</v>
      </c>
      <c r="N30" s="520">
        <v>6</v>
      </c>
      <c r="O30" s="516">
        <v>7</v>
      </c>
      <c r="P30" s="522">
        <v>8</v>
      </c>
      <c r="Q30" s="523"/>
      <c r="R30" s="515">
        <v>6</v>
      </c>
      <c r="S30" s="520">
        <v>7</v>
      </c>
      <c r="T30" s="520">
        <v>8</v>
      </c>
      <c r="U30" s="516">
        <v>9</v>
      </c>
      <c r="V30" s="516">
        <v>10</v>
      </c>
      <c r="W30" s="552">
        <v>11</v>
      </c>
      <c r="X30" s="551">
        <v>12</v>
      </c>
    </row>
    <row r="31" spans="2:26" s="524" customFormat="1" ht="25.5" customHeight="1">
      <c r="B31" s="515">
        <v>12</v>
      </c>
      <c r="C31" s="520" t="s">
        <v>538</v>
      </c>
      <c r="D31" s="520">
        <v>14</v>
      </c>
      <c r="E31" s="520">
        <v>15</v>
      </c>
      <c r="F31" s="520">
        <v>16</v>
      </c>
      <c r="G31" s="520">
        <v>17</v>
      </c>
      <c r="H31" s="522">
        <v>18</v>
      </c>
      <c r="I31" s="523"/>
      <c r="J31" s="515">
        <v>9</v>
      </c>
      <c r="K31" s="516">
        <v>10</v>
      </c>
      <c r="L31" s="521">
        <v>11</v>
      </c>
      <c r="M31" s="520" t="s">
        <v>541</v>
      </c>
      <c r="N31" s="516">
        <v>13</v>
      </c>
      <c r="O31" s="516">
        <v>14</v>
      </c>
      <c r="P31" s="522">
        <v>15</v>
      </c>
      <c r="Q31" s="523"/>
      <c r="R31" s="515">
        <v>13</v>
      </c>
      <c r="S31" s="516" t="s">
        <v>542</v>
      </c>
      <c r="T31" s="520">
        <v>15</v>
      </c>
      <c r="U31" s="516">
        <v>16</v>
      </c>
      <c r="V31" s="516">
        <v>17</v>
      </c>
      <c r="W31" s="516">
        <v>18</v>
      </c>
      <c r="X31" s="522">
        <v>19</v>
      </c>
    </row>
    <row r="32" spans="2:26" s="524" customFormat="1" ht="25.5" customHeight="1">
      <c r="B32" s="515">
        <v>19</v>
      </c>
      <c r="C32" s="521">
        <v>20</v>
      </c>
      <c r="D32" s="520">
        <v>21</v>
      </c>
      <c r="E32" s="520">
        <v>22</v>
      </c>
      <c r="F32" s="520">
        <v>23</v>
      </c>
      <c r="G32" s="520">
        <v>24</v>
      </c>
      <c r="H32" s="522">
        <v>25</v>
      </c>
      <c r="I32" s="523"/>
      <c r="J32" s="515">
        <v>16</v>
      </c>
      <c r="K32" s="520">
        <v>17</v>
      </c>
      <c r="L32" s="520">
        <v>18</v>
      </c>
      <c r="M32" s="520">
        <v>19</v>
      </c>
      <c r="N32" s="516">
        <v>20</v>
      </c>
      <c r="O32" s="595">
        <v>21</v>
      </c>
      <c r="P32" s="591">
        <v>22</v>
      </c>
      <c r="Q32" s="523"/>
      <c r="R32" s="515">
        <v>20</v>
      </c>
      <c r="S32" s="521">
        <v>21</v>
      </c>
      <c r="T32" s="521">
        <v>22</v>
      </c>
      <c r="U32" s="521">
        <v>23</v>
      </c>
      <c r="V32" s="520">
        <v>24</v>
      </c>
      <c r="W32" s="520">
        <v>25</v>
      </c>
      <c r="X32" s="522">
        <v>26</v>
      </c>
    </row>
    <row r="33" spans="2:24" s="524" customFormat="1" ht="25.5" customHeight="1">
      <c r="B33" s="515">
        <v>26</v>
      </c>
      <c r="C33" s="520">
        <v>27</v>
      </c>
      <c r="D33" s="520">
        <v>28</v>
      </c>
      <c r="E33" s="520">
        <v>29</v>
      </c>
      <c r="F33" s="520">
        <v>30</v>
      </c>
      <c r="G33" s="520">
        <v>31</v>
      </c>
      <c r="H33" s="522"/>
      <c r="I33" s="523"/>
      <c r="J33" s="515">
        <v>23</v>
      </c>
      <c r="K33" s="516">
        <v>24</v>
      </c>
      <c r="L33" s="516">
        <v>25</v>
      </c>
      <c r="M33" s="516">
        <v>26</v>
      </c>
      <c r="N33" s="516">
        <v>27</v>
      </c>
      <c r="O33" s="516">
        <v>28</v>
      </c>
      <c r="P33" s="522">
        <v>29</v>
      </c>
      <c r="Q33" s="523"/>
      <c r="R33" s="515">
        <v>27</v>
      </c>
      <c r="S33" s="520">
        <v>28</v>
      </c>
      <c r="T33" s="520">
        <v>29</v>
      </c>
      <c r="U33" s="516">
        <v>30</v>
      </c>
      <c r="V33" s="516"/>
      <c r="W33" s="516"/>
      <c r="X33" s="522"/>
    </row>
    <row r="34" spans="2:24" s="524" customFormat="1" ht="25.5" customHeight="1">
      <c r="B34" s="527"/>
      <c r="C34" s="540"/>
      <c r="D34" s="540"/>
      <c r="E34" s="540"/>
      <c r="F34" s="540"/>
      <c r="G34" s="540"/>
      <c r="H34" s="539"/>
      <c r="I34" s="523"/>
      <c r="J34" s="527">
        <v>30</v>
      </c>
      <c r="K34" s="540">
        <v>31</v>
      </c>
      <c r="L34" s="540"/>
      <c r="M34" s="540"/>
      <c r="N34" s="540"/>
      <c r="O34" s="540"/>
      <c r="P34" s="539"/>
      <c r="Q34" s="523"/>
      <c r="R34" s="527"/>
      <c r="S34" s="540"/>
      <c r="T34" s="540"/>
      <c r="U34" s="540"/>
      <c r="V34" s="540"/>
      <c r="W34" s="540"/>
      <c r="X34" s="539"/>
    </row>
    <row r="35" spans="2:24" s="524" customFormat="1" ht="25.5" customHeight="1">
      <c r="B35" s="541"/>
      <c r="C35" s="541"/>
      <c r="D35" s="541"/>
      <c r="E35" s="541"/>
      <c r="F35" s="541"/>
      <c r="G35" s="541"/>
      <c r="H35" s="541"/>
      <c r="J35" s="535"/>
      <c r="K35" s="535"/>
      <c r="L35" s="535"/>
      <c r="M35" s="535"/>
      <c r="N35" s="535"/>
      <c r="O35" s="535"/>
      <c r="P35" s="535"/>
      <c r="R35" s="535"/>
      <c r="S35" s="535"/>
      <c r="T35" s="535"/>
      <c r="U35" s="535"/>
      <c r="V35" s="535"/>
      <c r="W35" s="535"/>
      <c r="X35" s="535"/>
    </row>
    <row r="36" spans="2:24" ht="25.5" customHeight="1"/>
    <row r="37" spans="2:24" s="514" customFormat="1" ht="25.5" customHeight="1">
      <c r="B37" s="640">
        <v>40817</v>
      </c>
      <c r="C37" s="641"/>
      <c r="D37" s="641"/>
      <c r="E37" s="641"/>
      <c r="F37" s="641"/>
      <c r="G37" s="641"/>
      <c r="H37" s="642"/>
      <c r="J37" s="640">
        <v>40848</v>
      </c>
      <c r="K37" s="641"/>
      <c r="L37" s="641"/>
      <c r="M37" s="641"/>
      <c r="N37" s="641"/>
      <c r="O37" s="641"/>
      <c r="P37" s="642"/>
      <c r="R37" s="640">
        <v>40878</v>
      </c>
      <c r="S37" s="641"/>
      <c r="T37" s="641"/>
      <c r="U37" s="641"/>
      <c r="V37" s="641"/>
      <c r="W37" s="641"/>
      <c r="X37" s="642"/>
    </row>
    <row r="38" spans="2:24" ht="25.5" customHeight="1">
      <c r="B38" s="515" t="s">
        <v>410</v>
      </c>
      <c r="C38" s="516" t="s">
        <v>411</v>
      </c>
      <c r="D38" s="516" t="s">
        <v>412</v>
      </c>
      <c r="E38" s="516" t="s">
        <v>413</v>
      </c>
      <c r="F38" s="516" t="s">
        <v>414</v>
      </c>
      <c r="G38" s="516" t="s">
        <v>415</v>
      </c>
      <c r="H38" s="522" t="s">
        <v>416</v>
      </c>
      <c r="I38" s="518"/>
      <c r="J38" s="515" t="s">
        <v>410</v>
      </c>
      <c r="K38" s="516" t="s">
        <v>411</v>
      </c>
      <c r="L38" s="516" t="s">
        <v>412</v>
      </c>
      <c r="M38" s="516" t="s">
        <v>413</v>
      </c>
      <c r="N38" s="516" t="s">
        <v>414</v>
      </c>
      <c r="O38" s="516" t="s">
        <v>415</v>
      </c>
      <c r="P38" s="522" t="s">
        <v>416</v>
      </c>
      <c r="Q38" s="518"/>
      <c r="R38" s="515" t="s">
        <v>410</v>
      </c>
      <c r="S38" s="516" t="s">
        <v>411</v>
      </c>
      <c r="T38" s="516" t="s">
        <v>412</v>
      </c>
      <c r="U38" s="516" t="s">
        <v>413</v>
      </c>
      <c r="V38" s="516" t="s">
        <v>414</v>
      </c>
      <c r="W38" s="516" t="s">
        <v>415</v>
      </c>
      <c r="X38" s="522" t="s">
        <v>416</v>
      </c>
    </row>
    <row r="39" spans="2:24" ht="25.5" customHeight="1">
      <c r="B39" s="519"/>
      <c r="C39" s="516"/>
      <c r="D39" s="516"/>
      <c r="E39" s="516"/>
      <c r="F39" s="516">
        <v>1</v>
      </c>
      <c r="G39" s="516">
        <v>2</v>
      </c>
      <c r="H39" s="522">
        <v>3</v>
      </c>
      <c r="I39" s="523"/>
      <c r="J39" s="519">
        <v>1</v>
      </c>
      <c r="K39" s="516">
        <v>2</v>
      </c>
      <c r="L39" s="521">
        <v>3</v>
      </c>
      <c r="M39" s="520">
        <v>4</v>
      </c>
      <c r="N39" s="516">
        <v>5</v>
      </c>
      <c r="O39" s="516">
        <v>6</v>
      </c>
      <c r="P39" s="522">
        <v>7</v>
      </c>
      <c r="Q39" s="523"/>
      <c r="R39" s="515"/>
      <c r="S39" s="516"/>
      <c r="T39" s="516">
        <v>1</v>
      </c>
      <c r="U39" s="516">
        <v>2</v>
      </c>
      <c r="V39" s="516">
        <v>3</v>
      </c>
      <c r="W39" s="516">
        <v>4</v>
      </c>
      <c r="X39" s="522">
        <v>5</v>
      </c>
    </row>
    <row r="40" spans="2:24" ht="25.5" customHeight="1">
      <c r="B40" s="515">
        <v>4</v>
      </c>
      <c r="C40" s="520">
        <v>5</v>
      </c>
      <c r="D40" s="520">
        <v>6</v>
      </c>
      <c r="E40" s="516">
        <v>7</v>
      </c>
      <c r="F40" s="516">
        <v>8</v>
      </c>
      <c r="G40" s="552">
        <v>9</v>
      </c>
      <c r="H40" s="551">
        <v>10</v>
      </c>
      <c r="I40" s="523"/>
      <c r="J40" s="515">
        <v>8</v>
      </c>
      <c r="K40" s="516" t="s">
        <v>536</v>
      </c>
      <c r="L40" s="520">
        <v>10</v>
      </c>
      <c r="M40" s="520">
        <v>11</v>
      </c>
      <c r="N40" s="520">
        <v>12</v>
      </c>
      <c r="O40" s="552">
        <v>13</v>
      </c>
      <c r="P40" s="551">
        <v>14</v>
      </c>
      <c r="Q40" s="523"/>
      <c r="R40" s="515">
        <v>6</v>
      </c>
      <c r="S40" s="516">
        <v>7</v>
      </c>
      <c r="T40" s="516">
        <v>8</v>
      </c>
      <c r="U40" s="516">
        <v>9</v>
      </c>
      <c r="V40" s="516">
        <v>10</v>
      </c>
      <c r="W40" s="552">
        <v>11</v>
      </c>
      <c r="X40" s="551">
        <v>12</v>
      </c>
    </row>
    <row r="41" spans="2:24" ht="25.5" customHeight="1">
      <c r="B41" s="515">
        <v>11</v>
      </c>
      <c r="C41" s="521">
        <v>12</v>
      </c>
      <c r="D41" s="520" t="s">
        <v>538</v>
      </c>
      <c r="E41" s="516">
        <v>14</v>
      </c>
      <c r="F41" s="516">
        <v>15</v>
      </c>
      <c r="G41" s="516">
        <v>16</v>
      </c>
      <c r="H41" s="522">
        <v>17</v>
      </c>
      <c r="I41" s="523"/>
      <c r="J41" s="515">
        <v>15</v>
      </c>
      <c r="K41" s="520">
        <v>16</v>
      </c>
      <c r="L41" s="520">
        <v>17</v>
      </c>
      <c r="M41" s="520">
        <v>18</v>
      </c>
      <c r="N41" s="520">
        <v>19</v>
      </c>
      <c r="O41" s="592">
        <v>20</v>
      </c>
      <c r="P41" s="591">
        <v>21</v>
      </c>
      <c r="Q41" s="523"/>
      <c r="R41" s="515">
        <v>13</v>
      </c>
      <c r="S41" s="516" t="s">
        <v>542</v>
      </c>
      <c r="T41" s="516">
        <v>15</v>
      </c>
      <c r="U41" s="516">
        <v>16</v>
      </c>
      <c r="V41" s="516">
        <v>17</v>
      </c>
      <c r="W41" s="516">
        <v>18</v>
      </c>
      <c r="X41" s="522">
        <v>19</v>
      </c>
    </row>
    <row r="42" spans="2:24" ht="25.5" customHeight="1">
      <c r="B42" s="515">
        <v>18</v>
      </c>
      <c r="C42" s="520">
        <v>19</v>
      </c>
      <c r="D42" s="520">
        <v>20</v>
      </c>
      <c r="E42" s="516">
        <v>21</v>
      </c>
      <c r="F42" s="516">
        <v>22</v>
      </c>
      <c r="G42" s="516">
        <v>23</v>
      </c>
      <c r="H42" s="522">
        <v>24</v>
      </c>
      <c r="I42" s="523"/>
      <c r="J42" s="515">
        <v>22</v>
      </c>
      <c r="K42" s="521">
        <v>23</v>
      </c>
      <c r="L42" s="520">
        <v>24</v>
      </c>
      <c r="M42" s="520">
        <v>25</v>
      </c>
      <c r="N42" s="520">
        <v>26</v>
      </c>
      <c r="O42" s="520">
        <v>27</v>
      </c>
      <c r="P42" s="522">
        <v>28</v>
      </c>
      <c r="Q42" s="523"/>
      <c r="R42" s="515">
        <v>20</v>
      </c>
      <c r="S42" s="516">
        <v>21</v>
      </c>
      <c r="T42" s="516">
        <v>22</v>
      </c>
      <c r="U42" s="516">
        <v>23</v>
      </c>
      <c r="V42" s="516">
        <v>24</v>
      </c>
      <c r="W42" s="516">
        <v>25</v>
      </c>
      <c r="X42" s="522">
        <v>26</v>
      </c>
    </row>
    <row r="43" spans="2:24" ht="25.5" customHeight="1">
      <c r="B43" s="515">
        <v>25</v>
      </c>
      <c r="C43" s="516">
        <v>26</v>
      </c>
      <c r="D43" s="516">
        <v>27</v>
      </c>
      <c r="E43" s="516">
        <v>28</v>
      </c>
      <c r="F43" s="516">
        <v>29</v>
      </c>
      <c r="G43" s="520">
        <v>30</v>
      </c>
      <c r="H43" s="522">
        <v>31</v>
      </c>
      <c r="I43" s="523"/>
      <c r="J43" s="515">
        <v>29</v>
      </c>
      <c r="K43" s="516">
        <v>30</v>
      </c>
      <c r="L43" s="520"/>
      <c r="M43" s="520"/>
      <c r="N43" s="520"/>
      <c r="O43" s="592"/>
      <c r="P43" s="591"/>
      <c r="Q43" s="523"/>
      <c r="R43" s="515">
        <v>27</v>
      </c>
      <c r="S43" s="516">
        <v>28</v>
      </c>
      <c r="T43" s="520">
        <v>29</v>
      </c>
      <c r="U43" s="520">
        <v>30</v>
      </c>
      <c r="V43" s="520">
        <v>31</v>
      </c>
      <c r="W43" s="520"/>
      <c r="X43" s="522"/>
    </row>
    <row r="44" spans="2:24" ht="25.5" customHeight="1">
      <c r="B44" s="527"/>
      <c r="C44" s="540"/>
      <c r="D44" s="540"/>
      <c r="E44" s="540"/>
      <c r="F44" s="540"/>
      <c r="G44" s="540"/>
      <c r="H44" s="539"/>
      <c r="I44" s="523"/>
      <c r="J44" s="527"/>
      <c r="K44" s="540"/>
      <c r="L44" s="540"/>
      <c r="M44" s="540"/>
      <c r="N44" s="540"/>
      <c r="O44" s="540"/>
      <c r="P44" s="539"/>
      <c r="Q44" s="523"/>
      <c r="R44" s="542"/>
      <c r="S44" s="540"/>
      <c r="T44" s="540"/>
      <c r="U44" s="540"/>
      <c r="V44" s="540"/>
      <c r="W44" s="540"/>
      <c r="X44" s="539"/>
    </row>
    <row r="45" spans="2:24" ht="25.5" customHeight="1">
      <c r="B45" s="543" t="s">
        <v>543</v>
      </c>
      <c r="C45" s="544"/>
      <c r="D45" s="544"/>
      <c r="E45" s="544"/>
      <c r="F45" s="544"/>
      <c r="G45" s="544"/>
      <c r="H45" s="544"/>
      <c r="I45" s="544"/>
      <c r="J45" s="544"/>
      <c r="K45" s="544"/>
      <c r="L45" s="544"/>
      <c r="M45" s="544"/>
      <c r="N45" s="544"/>
      <c r="O45" s="544"/>
      <c r="P45" s="544"/>
      <c r="Q45" s="544"/>
      <c r="R45" s="544"/>
      <c r="X45" s="545" t="s">
        <v>544</v>
      </c>
    </row>
    <row r="46" spans="2:24" ht="25.5" customHeight="1">
      <c r="B46" s="543"/>
      <c r="C46" s="546"/>
      <c r="D46" s="546"/>
      <c r="E46" s="546"/>
      <c r="F46" s="546"/>
      <c r="G46" s="546"/>
      <c r="H46" s="546"/>
      <c r="I46" s="546"/>
      <c r="J46" s="544"/>
      <c r="K46" s="544"/>
      <c r="L46" s="544"/>
      <c r="M46" s="544"/>
      <c r="N46" s="544"/>
      <c r="O46" s="544"/>
      <c r="P46" s="544"/>
      <c r="Q46" s="544"/>
      <c r="R46" s="544"/>
    </row>
    <row r="47" spans="2:24" ht="25.5" customHeight="1">
      <c r="C47" s="546"/>
      <c r="D47" s="546"/>
      <c r="E47" s="546"/>
      <c r="F47" s="546"/>
      <c r="G47" s="546"/>
      <c r="H47" s="546"/>
      <c r="I47" s="546"/>
      <c r="J47" s="544"/>
      <c r="K47" s="544"/>
      <c r="L47" s="544"/>
      <c r="M47" s="544"/>
      <c r="N47" s="544"/>
      <c r="O47" s="544"/>
      <c r="P47" s="544"/>
      <c r="Q47" s="544"/>
      <c r="R47" s="544"/>
      <c r="X47" s="547" t="s">
        <v>460</v>
      </c>
    </row>
    <row r="48" spans="2:24" s="549" customFormat="1" ht="25.5" customHeight="1">
      <c r="B48" s="548"/>
      <c r="C48" s="548"/>
      <c r="D48" s="548"/>
      <c r="E48" s="548"/>
      <c r="F48" s="548"/>
      <c r="G48" s="548"/>
      <c r="H48" s="548"/>
      <c r="I48" s="548"/>
      <c r="J48" s="548"/>
      <c r="K48" s="548"/>
      <c r="L48" s="548"/>
      <c r="M48" s="548"/>
      <c r="N48" s="548"/>
      <c r="O48" s="548"/>
      <c r="P48" s="548"/>
      <c r="Q48" s="548"/>
      <c r="R48" s="548"/>
    </row>
    <row r="49" spans="2:18" s="549" customFormat="1" ht="25.5" customHeight="1">
      <c r="B49" s="548"/>
      <c r="C49" s="548"/>
      <c r="D49" s="548"/>
      <c r="E49" s="548"/>
      <c r="F49" s="548"/>
      <c r="G49" s="548"/>
      <c r="H49" s="548"/>
      <c r="I49" s="548"/>
      <c r="J49" s="548"/>
      <c r="K49" s="548"/>
      <c r="L49" s="548"/>
      <c r="M49" s="548"/>
      <c r="N49" s="548"/>
      <c r="O49" s="548"/>
      <c r="P49" s="548"/>
      <c r="Q49" s="548"/>
      <c r="R49" s="548"/>
    </row>
    <row r="50" spans="2:18" ht="25.5" customHeight="1">
      <c r="B50" s="544"/>
      <c r="C50" s="544"/>
      <c r="D50" s="544"/>
      <c r="E50" s="544"/>
      <c r="F50" s="544"/>
      <c r="G50" s="544"/>
      <c r="H50" s="544"/>
      <c r="I50" s="544"/>
      <c r="J50" s="544"/>
      <c r="K50" s="544"/>
      <c r="L50" s="544"/>
      <c r="M50" s="544"/>
      <c r="N50" s="544"/>
      <c r="O50" s="544"/>
      <c r="P50" s="544"/>
      <c r="Q50" s="544"/>
      <c r="R50" s="544"/>
    </row>
    <row r="51" spans="2:18" ht="25.5" customHeight="1"/>
    <row r="52" spans="2:18" ht="25.5" customHeight="1"/>
    <row r="53" spans="2:18" ht="25.5" customHeight="1"/>
    <row r="54" spans="2:18" ht="24.75" customHeight="1"/>
    <row r="55" spans="2:18" ht="24.75" customHeight="1"/>
  </sheetData>
  <mergeCells count="13">
    <mergeCell ref="B27:H27"/>
    <mergeCell ref="J27:P27"/>
    <mergeCell ref="R27:X27"/>
    <mergeCell ref="B37:H37"/>
    <mergeCell ref="J37:P37"/>
    <mergeCell ref="R37:X37"/>
    <mergeCell ref="B1:X1"/>
    <mergeCell ref="B7:H7"/>
    <mergeCell ref="J7:P7"/>
    <mergeCell ref="R7:X7"/>
    <mergeCell ref="B17:H17"/>
    <mergeCell ref="J17:P17"/>
    <mergeCell ref="R17:X17"/>
  </mergeCells>
  <phoneticPr fontId="3"/>
  <printOptions horizontalCentered="1"/>
  <pageMargins left="0.19685039370078741" right="0.19685039370078741" top="0.78740157480314965" bottom="0.19685039370078741"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79CC-6302-4656-A712-9E0C483E4A40}">
  <sheetPr>
    <pageSetUpPr fitToPage="1"/>
  </sheetPr>
  <dimension ref="A1:L42"/>
  <sheetViews>
    <sheetView showGridLines="0" zoomScale="90" zoomScaleNormal="90" workbookViewId="0">
      <selection activeCell="B2" sqref="B2"/>
    </sheetView>
  </sheetViews>
  <sheetFormatPr defaultRowHeight="13.5"/>
  <cols>
    <col min="1" max="1" width="0.75" customWidth="1"/>
    <col min="2" max="2" width="6.375" customWidth="1"/>
    <col min="3" max="3" width="7.25" customWidth="1"/>
    <col min="4" max="4" width="53.625" customWidth="1"/>
    <col min="5" max="5" width="6.375" customWidth="1"/>
    <col min="6" max="11" width="8.625" customWidth="1"/>
    <col min="12" max="12" width="10.625" customWidth="1"/>
    <col min="13" max="13" width="2" customWidth="1"/>
    <col min="257" max="257" width="0.75" customWidth="1"/>
    <col min="258" max="258" width="6.375" customWidth="1"/>
    <col min="259" max="259" width="7.25" customWidth="1"/>
    <col min="260" max="260" width="53.625" customWidth="1"/>
    <col min="261" max="261" width="6.375" customWidth="1"/>
    <col min="262" max="267" width="8.625" customWidth="1"/>
    <col min="268" max="268" width="10.625" customWidth="1"/>
    <col min="269" max="269" width="2" customWidth="1"/>
    <col min="513" max="513" width="0.75" customWidth="1"/>
    <col min="514" max="514" width="6.375" customWidth="1"/>
    <col min="515" max="515" width="7.25" customWidth="1"/>
    <col min="516" max="516" width="53.625" customWidth="1"/>
    <col min="517" max="517" width="6.375" customWidth="1"/>
    <col min="518" max="523" width="8.625" customWidth="1"/>
    <col min="524" max="524" width="10.625" customWidth="1"/>
    <col min="525" max="525" width="2" customWidth="1"/>
    <col min="769" max="769" width="0.75" customWidth="1"/>
    <col min="770" max="770" width="6.375" customWidth="1"/>
    <col min="771" max="771" width="7.25" customWidth="1"/>
    <col min="772" max="772" width="53.625" customWidth="1"/>
    <col min="773" max="773" width="6.375" customWidth="1"/>
    <col min="774" max="779" width="8.625" customWidth="1"/>
    <col min="780" max="780" width="10.625" customWidth="1"/>
    <col min="781" max="781" width="2" customWidth="1"/>
    <col min="1025" max="1025" width="0.75" customWidth="1"/>
    <col min="1026" max="1026" width="6.375" customWidth="1"/>
    <col min="1027" max="1027" width="7.25" customWidth="1"/>
    <col min="1028" max="1028" width="53.625" customWidth="1"/>
    <col min="1029" max="1029" width="6.375" customWidth="1"/>
    <col min="1030" max="1035" width="8.625" customWidth="1"/>
    <col min="1036" max="1036" width="10.625" customWidth="1"/>
    <col min="1037" max="1037" width="2" customWidth="1"/>
    <col min="1281" max="1281" width="0.75" customWidth="1"/>
    <col min="1282" max="1282" width="6.375" customWidth="1"/>
    <col min="1283" max="1283" width="7.25" customWidth="1"/>
    <col min="1284" max="1284" width="53.625" customWidth="1"/>
    <col min="1285" max="1285" width="6.375" customWidth="1"/>
    <col min="1286" max="1291" width="8.625" customWidth="1"/>
    <col min="1292" max="1292" width="10.625" customWidth="1"/>
    <col min="1293" max="1293" width="2" customWidth="1"/>
    <col min="1537" max="1537" width="0.75" customWidth="1"/>
    <col min="1538" max="1538" width="6.375" customWidth="1"/>
    <col min="1539" max="1539" width="7.25" customWidth="1"/>
    <col min="1540" max="1540" width="53.625" customWidth="1"/>
    <col min="1541" max="1541" width="6.375" customWidth="1"/>
    <col min="1542" max="1547" width="8.625" customWidth="1"/>
    <col min="1548" max="1548" width="10.625" customWidth="1"/>
    <col min="1549" max="1549" width="2" customWidth="1"/>
    <col min="1793" max="1793" width="0.75" customWidth="1"/>
    <col min="1794" max="1794" width="6.375" customWidth="1"/>
    <col min="1795" max="1795" width="7.25" customWidth="1"/>
    <col min="1796" max="1796" width="53.625" customWidth="1"/>
    <col min="1797" max="1797" width="6.375" customWidth="1"/>
    <col min="1798" max="1803" width="8.625" customWidth="1"/>
    <col min="1804" max="1804" width="10.625" customWidth="1"/>
    <col min="1805" max="1805" width="2" customWidth="1"/>
    <col min="2049" max="2049" width="0.75" customWidth="1"/>
    <col min="2050" max="2050" width="6.375" customWidth="1"/>
    <col min="2051" max="2051" width="7.25" customWidth="1"/>
    <col min="2052" max="2052" width="53.625" customWidth="1"/>
    <col min="2053" max="2053" width="6.375" customWidth="1"/>
    <col min="2054" max="2059" width="8.625" customWidth="1"/>
    <col min="2060" max="2060" width="10.625" customWidth="1"/>
    <col min="2061" max="2061" width="2" customWidth="1"/>
    <col min="2305" max="2305" width="0.75" customWidth="1"/>
    <col min="2306" max="2306" width="6.375" customWidth="1"/>
    <col min="2307" max="2307" width="7.25" customWidth="1"/>
    <col min="2308" max="2308" width="53.625" customWidth="1"/>
    <col min="2309" max="2309" width="6.375" customWidth="1"/>
    <col min="2310" max="2315" width="8.625" customWidth="1"/>
    <col min="2316" max="2316" width="10.625" customWidth="1"/>
    <col min="2317" max="2317" width="2" customWidth="1"/>
    <col min="2561" max="2561" width="0.75" customWidth="1"/>
    <col min="2562" max="2562" width="6.375" customWidth="1"/>
    <col min="2563" max="2563" width="7.25" customWidth="1"/>
    <col min="2564" max="2564" width="53.625" customWidth="1"/>
    <col min="2565" max="2565" width="6.375" customWidth="1"/>
    <col min="2566" max="2571" width="8.625" customWidth="1"/>
    <col min="2572" max="2572" width="10.625" customWidth="1"/>
    <col min="2573" max="2573" width="2" customWidth="1"/>
    <col min="2817" max="2817" width="0.75" customWidth="1"/>
    <col min="2818" max="2818" width="6.375" customWidth="1"/>
    <col min="2819" max="2819" width="7.25" customWidth="1"/>
    <col min="2820" max="2820" width="53.625" customWidth="1"/>
    <col min="2821" max="2821" width="6.375" customWidth="1"/>
    <col min="2822" max="2827" width="8.625" customWidth="1"/>
    <col min="2828" max="2828" width="10.625" customWidth="1"/>
    <col min="2829" max="2829" width="2" customWidth="1"/>
    <col min="3073" max="3073" width="0.75" customWidth="1"/>
    <col min="3074" max="3074" width="6.375" customWidth="1"/>
    <col min="3075" max="3075" width="7.25" customWidth="1"/>
    <col min="3076" max="3076" width="53.625" customWidth="1"/>
    <col min="3077" max="3077" width="6.375" customWidth="1"/>
    <col min="3078" max="3083" width="8.625" customWidth="1"/>
    <col min="3084" max="3084" width="10.625" customWidth="1"/>
    <col min="3085" max="3085" width="2" customWidth="1"/>
    <col min="3329" max="3329" width="0.75" customWidth="1"/>
    <col min="3330" max="3330" width="6.375" customWidth="1"/>
    <col min="3331" max="3331" width="7.25" customWidth="1"/>
    <col min="3332" max="3332" width="53.625" customWidth="1"/>
    <col min="3333" max="3333" width="6.375" customWidth="1"/>
    <col min="3334" max="3339" width="8.625" customWidth="1"/>
    <col min="3340" max="3340" width="10.625" customWidth="1"/>
    <col min="3341" max="3341" width="2" customWidth="1"/>
    <col min="3585" max="3585" width="0.75" customWidth="1"/>
    <col min="3586" max="3586" width="6.375" customWidth="1"/>
    <col min="3587" max="3587" width="7.25" customWidth="1"/>
    <col min="3588" max="3588" width="53.625" customWidth="1"/>
    <col min="3589" max="3589" width="6.375" customWidth="1"/>
    <col min="3590" max="3595" width="8.625" customWidth="1"/>
    <col min="3596" max="3596" width="10.625" customWidth="1"/>
    <col min="3597" max="3597" width="2" customWidth="1"/>
    <col min="3841" max="3841" width="0.75" customWidth="1"/>
    <col min="3842" max="3842" width="6.375" customWidth="1"/>
    <col min="3843" max="3843" width="7.25" customWidth="1"/>
    <col min="3844" max="3844" width="53.625" customWidth="1"/>
    <col min="3845" max="3845" width="6.375" customWidth="1"/>
    <col min="3846" max="3851" width="8.625" customWidth="1"/>
    <col min="3852" max="3852" width="10.625" customWidth="1"/>
    <col min="3853" max="3853" width="2" customWidth="1"/>
    <col min="4097" max="4097" width="0.75" customWidth="1"/>
    <col min="4098" max="4098" width="6.375" customWidth="1"/>
    <col min="4099" max="4099" width="7.25" customWidth="1"/>
    <col min="4100" max="4100" width="53.625" customWidth="1"/>
    <col min="4101" max="4101" width="6.375" customWidth="1"/>
    <col min="4102" max="4107" width="8.625" customWidth="1"/>
    <col min="4108" max="4108" width="10.625" customWidth="1"/>
    <col min="4109" max="4109" width="2" customWidth="1"/>
    <col min="4353" max="4353" width="0.75" customWidth="1"/>
    <col min="4354" max="4354" width="6.375" customWidth="1"/>
    <col min="4355" max="4355" width="7.25" customWidth="1"/>
    <col min="4356" max="4356" width="53.625" customWidth="1"/>
    <col min="4357" max="4357" width="6.375" customWidth="1"/>
    <col min="4358" max="4363" width="8.625" customWidth="1"/>
    <col min="4364" max="4364" width="10.625" customWidth="1"/>
    <col min="4365" max="4365" width="2" customWidth="1"/>
    <col min="4609" max="4609" width="0.75" customWidth="1"/>
    <col min="4610" max="4610" width="6.375" customWidth="1"/>
    <col min="4611" max="4611" width="7.25" customWidth="1"/>
    <col min="4612" max="4612" width="53.625" customWidth="1"/>
    <col min="4613" max="4613" width="6.375" customWidth="1"/>
    <col min="4614" max="4619" width="8.625" customWidth="1"/>
    <col min="4620" max="4620" width="10.625" customWidth="1"/>
    <col min="4621" max="4621" width="2" customWidth="1"/>
    <col min="4865" max="4865" width="0.75" customWidth="1"/>
    <col min="4866" max="4866" width="6.375" customWidth="1"/>
    <col min="4867" max="4867" width="7.25" customWidth="1"/>
    <col min="4868" max="4868" width="53.625" customWidth="1"/>
    <col min="4869" max="4869" width="6.375" customWidth="1"/>
    <col min="4870" max="4875" width="8.625" customWidth="1"/>
    <col min="4876" max="4876" width="10.625" customWidth="1"/>
    <col min="4877" max="4877" width="2" customWidth="1"/>
    <col min="5121" max="5121" width="0.75" customWidth="1"/>
    <col min="5122" max="5122" width="6.375" customWidth="1"/>
    <col min="5123" max="5123" width="7.25" customWidth="1"/>
    <col min="5124" max="5124" width="53.625" customWidth="1"/>
    <col min="5125" max="5125" width="6.375" customWidth="1"/>
    <col min="5126" max="5131" width="8.625" customWidth="1"/>
    <col min="5132" max="5132" width="10.625" customWidth="1"/>
    <col min="5133" max="5133" width="2" customWidth="1"/>
    <col min="5377" max="5377" width="0.75" customWidth="1"/>
    <col min="5378" max="5378" width="6.375" customWidth="1"/>
    <col min="5379" max="5379" width="7.25" customWidth="1"/>
    <col min="5380" max="5380" width="53.625" customWidth="1"/>
    <col min="5381" max="5381" width="6.375" customWidth="1"/>
    <col min="5382" max="5387" width="8.625" customWidth="1"/>
    <col min="5388" max="5388" width="10.625" customWidth="1"/>
    <col min="5389" max="5389" width="2" customWidth="1"/>
    <col min="5633" max="5633" width="0.75" customWidth="1"/>
    <col min="5634" max="5634" width="6.375" customWidth="1"/>
    <col min="5635" max="5635" width="7.25" customWidth="1"/>
    <col min="5636" max="5636" width="53.625" customWidth="1"/>
    <col min="5637" max="5637" width="6.375" customWidth="1"/>
    <col min="5638" max="5643" width="8.625" customWidth="1"/>
    <col min="5644" max="5644" width="10.625" customWidth="1"/>
    <col min="5645" max="5645" width="2" customWidth="1"/>
    <col min="5889" max="5889" width="0.75" customWidth="1"/>
    <col min="5890" max="5890" width="6.375" customWidth="1"/>
    <col min="5891" max="5891" width="7.25" customWidth="1"/>
    <col min="5892" max="5892" width="53.625" customWidth="1"/>
    <col min="5893" max="5893" width="6.375" customWidth="1"/>
    <col min="5894" max="5899" width="8.625" customWidth="1"/>
    <col min="5900" max="5900" width="10.625" customWidth="1"/>
    <col min="5901" max="5901" width="2" customWidth="1"/>
    <col min="6145" max="6145" width="0.75" customWidth="1"/>
    <col min="6146" max="6146" width="6.375" customWidth="1"/>
    <col min="6147" max="6147" width="7.25" customWidth="1"/>
    <col min="6148" max="6148" width="53.625" customWidth="1"/>
    <col min="6149" max="6149" width="6.375" customWidth="1"/>
    <col min="6150" max="6155" width="8.625" customWidth="1"/>
    <col min="6156" max="6156" width="10.625" customWidth="1"/>
    <col min="6157" max="6157" width="2" customWidth="1"/>
    <col min="6401" max="6401" width="0.75" customWidth="1"/>
    <col min="6402" max="6402" width="6.375" customWidth="1"/>
    <col min="6403" max="6403" width="7.25" customWidth="1"/>
    <col min="6404" max="6404" width="53.625" customWidth="1"/>
    <col min="6405" max="6405" width="6.375" customWidth="1"/>
    <col min="6406" max="6411" width="8.625" customWidth="1"/>
    <col min="6412" max="6412" width="10.625" customWidth="1"/>
    <col min="6413" max="6413" width="2" customWidth="1"/>
    <col min="6657" max="6657" width="0.75" customWidth="1"/>
    <col min="6658" max="6658" width="6.375" customWidth="1"/>
    <col min="6659" max="6659" width="7.25" customWidth="1"/>
    <col min="6660" max="6660" width="53.625" customWidth="1"/>
    <col min="6661" max="6661" width="6.375" customWidth="1"/>
    <col min="6662" max="6667" width="8.625" customWidth="1"/>
    <col min="6668" max="6668" width="10.625" customWidth="1"/>
    <col min="6669" max="6669" width="2" customWidth="1"/>
    <col min="6913" max="6913" width="0.75" customWidth="1"/>
    <col min="6914" max="6914" width="6.375" customWidth="1"/>
    <col min="6915" max="6915" width="7.25" customWidth="1"/>
    <col min="6916" max="6916" width="53.625" customWidth="1"/>
    <col min="6917" max="6917" width="6.375" customWidth="1"/>
    <col min="6918" max="6923" width="8.625" customWidth="1"/>
    <col min="6924" max="6924" width="10.625" customWidth="1"/>
    <col min="6925" max="6925" width="2" customWidth="1"/>
    <col min="7169" max="7169" width="0.75" customWidth="1"/>
    <col min="7170" max="7170" width="6.375" customWidth="1"/>
    <col min="7171" max="7171" width="7.25" customWidth="1"/>
    <col min="7172" max="7172" width="53.625" customWidth="1"/>
    <col min="7173" max="7173" width="6.375" customWidth="1"/>
    <col min="7174" max="7179" width="8.625" customWidth="1"/>
    <col min="7180" max="7180" width="10.625" customWidth="1"/>
    <col min="7181" max="7181" width="2" customWidth="1"/>
    <col min="7425" max="7425" width="0.75" customWidth="1"/>
    <col min="7426" max="7426" width="6.375" customWidth="1"/>
    <col min="7427" max="7427" width="7.25" customWidth="1"/>
    <col min="7428" max="7428" width="53.625" customWidth="1"/>
    <col min="7429" max="7429" width="6.375" customWidth="1"/>
    <col min="7430" max="7435" width="8.625" customWidth="1"/>
    <col min="7436" max="7436" width="10.625" customWidth="1"/>
    <col min="7437" max="7437" width="2" customWidth="1"/>
    <col min="7681" max="7681" width="0.75" customWidth="1"/>
    <col min="7682" max="7682" width="6.375" customWidth="1"/>
    <col min="7683" max="7683" width="7.25" customWidth="1"/>
    <col min="7684" max="7684" width="53.625" customWidth="1"/>
    <col min="7685" max="7685" width="6.375" customWidth="1"/>
    <col min="7686" max="7691" width="8.625" customWidth="1"/>
    <col min="7692" max="7692" width="10.625" customWidth="1"/>
    <col min="7693" max="7693" width="2" customWidth="1"/>
    <col min="7937" max="7937" width="0.75" customWidth="1"/>
    <col min="7938" max="7938" width="6.375" customWidth="1"/>
    <col min="7939" max="7939" width="7.25" customWidth="1"/>
    <col min="7940" max="7940" width="53.625" customWidth="1"/>
    <col min="7941" max="7941" width="6.375" customWidth="1"/>
    <col min="7942" max="7947" width="8.625" customWidth="1"/>
    <col min="7948" max="7948" width="10.625" customWidth="1"/>
    <col min="7949" max="7949" width="2" customWidth="1"/>
    <col min="8193" max="8193" width="0.75" customWidth="1"/>
    <col min="8194" max="8194" width="6.375" customWidth="1"/>
    <col min="8195" max="8195" width="7.25" customWidth="1"/>
    <col min="8196" max="8196" width="53.625" customWidth="1"/>
    <col min="8197" max="8197" width="6.375" customWidth="1"/>
    <col min="8198" max="8203" width="8.625" customWidth="1"/>
    <col min="8204" max="8204" width="10.625" customWidth="1"/>
    <col min="8205" max="8205" width="2" customWidth="1"/>
    <col min="8449" max="8449" width="0.75" customWidth="1"/>
    <col min="8450" max="8450" width="6.375" customWidth="1"/>
    <col min="8451" max="8451" width="7.25" customWidth="1"/>
    <col min="8452" max="8452" width="53.625" customWidth="1"/>
    <col min="8453" max="8453" width="6.375" customWidth="1"/>
    <col min="8454" max="8459" width="8.625" customWidth="1"/>
    <col min="8460" max="8460" width="10.625" customWidth="1"/>
    <col min="8461" max="8461" width="2" customWidth="1"/>
    <col min="8705" max="8705" width="0.75" customWidth="1"/>
    <col min="8706" max="8706" width="6.375" customWidth="1"/>
    <col min="8707" max="8707" width="7.25" customWidth="1"/>
    <col min="8708" max="8708" width="53.625" customWidth="1"/>
    <col min="8709" max="8709" width="6.375" customWidth="1"/>
    <col min="8710" max="8715" width="8.625" customWidth="1"/>
    <col min="8716" max="8716" width="10.625" customWidth="1"/>
    <col min="8717" max="8717" width="2" customWidth="1"/>
    <col min="8961" max="8961" width="0.75" customWidth="1"/>
    <col min="8962" max="8962" width="6.375" customWidth="1"/>
    <col min="8963" max="8963" width="7.25" customWidth="1"/>
    <col min="8964" max="8964" width="53.625" customWidth="1"/>
    <col min="8965" max="8965" width="6.375" customWidth="1"/>
    <col min="8966" max="8971" width="8.625" customWidth="1"/>
    <col min="8972" max="8972" width="10.625" customWidth="1"/>
    <col min="8973" max="8973" width="2" customWidth="1"/>
    <col min="9217" max="9217" width="0.75" customWidth="1"/>
    <col min="9218" max="9218" width="6.375" customWidth="1"/>
    <col min="9219" max="9219" width="7.25" customWidth="1"/>
    <col min="9220" max="9220" width="53.625" customWidth="1"/>
    <col min="9221" max="9221" width="6.375" customWidth="1"/>
    <col min="9222" max="9227" width="8.625" customWidth="1"/>
    <col min="9228" max="9228" width="10.625" customWidth="1"/>
    <col min="9229" max="9229" width="2" customWidth="1"/>
    <col min="9473" max="9473" width="0.75" customWidth="1"/>
    <col min="9474" max="9474" width="6.375" customWidth="1"/>
    <col min="9475" max="9475" width="7.25" customWidth="1"/>
    <col min="9476" max="9476" width="53.625" customWidth="1"/>
    <col min="9477" max="9477" width="6.375" customWidth="1"/>
    <col min="9478" max="9483" width="8.625" customWidth="1"/>
    <col min="9484" max="9484" width="10.625" customWidth="1"/>
    <col min="9485" max="9485" width="2" customWidth="1"/>
    <col min="9729" max="9729" width="0.75" customWidth="1"/>
    <col min="9730" max="9730" width="6.375" customWidth="1"/>
    <col min="9731" max="9731" width="7.25" customWidth="1"/>
    <col min="9732" max="9732" width="53.625" customWidth="1"/>
    <col min="9733" max="9733" width="6.375" customWidth="1"/>
    <col min="9734" max="9739" width="8.625" customWidth="1"/>
    <col min="9740" max="9740" width="10.625" customWidth="1"/>
    <col min="9741" max="9741" width="2" customWidth="1"/>
    <col min="9985" max="9985" width="0.75" customWidth="1"/>
    <col min="9986" max="9986" width="6.375" customWidth="1"/>
    <col min="9987" max="9987" width="7.25" customWidth="1"/>
    <col min="9988" max="9988" width="53.625" customWidth="1"/>
    <col min="9989" max="9989" width="6.375" customWidth="1"/>
    <col min="9990" max="9995" width="8.625" customWidth="1"/>
    <col min="9996" max="9996" width="10.625" customWidth="1"/>
    <col min="9997" max="9997" width="2" customWidth="1"/>
    <col min="10241" max="10241" width="0.75" customWidth="1"/>
    <col min="10242" max="10242" width="6.375" customWidth="1"/>
    <col min="10243" max="10243" width="7.25" customWidth="1"/>
    <col min="10244" max="10244" width="53.625" customWidth="1"/>
    <col min="10245" max="10245" width="6.375" customWidth="1"/>
    <col min="10246" max="10251" width="8.625" customWidth="1"/>
    <col min="10252" max="10252" width="10.625" customWidth="1"/>
    <col min="10253" max="10253" width="2" customWidth="1"/>
    <col min="10497" max="10497" width="0.75" customWidth="1"/>
    <col min="10498" max="10498" width="6.375" customWidth="1"/>
    <col min="10499" max="10499" width="7.25" customWidth="1"/>
    <col min="10500" max="10500" width="53.625" customWidth="1"/>
    <col min="10501" max="10501" width="6.375" customWidth="1"/>
    <col min="10502" max="10507" width="8.625" customWidth="1"/>
    <col min="10508" max="10508" width="10.625" customWidth="1"/>
    <col min="10509" max="10509" width="2" customWidth="1"/>
    <col min="10753" max="10753" width="0.75" customWidth="1"/>
    <col min="10754" max="10754" width="6.375" customWidth="1"/>
    <col min="10755" max="10755" width="7.25" customWidth="1"/>
    <col min="10756" max="10756" width="53.625" customWidth="1"/>
    <col min="10757" max="10757" width="6.375" customWidth="1"/>
    <col min="10758" max="10763" width="8.625" customWidth="1"/>
    <col min="10764" max="10764" width="10.625" customWidth="1"/>
    <col min="10765" max="10765" width="2" customWidth="1"/>
    <col min="11009" max="11009" width="0.75" customWidth="1"/>
    <col min="11010" max="11010" width="6.375" customWidth="1"/>
    <col min="11011" max="11011" width="7.25" customWidth="1"/>
    <col min="11012" max="11012" width="53.625" customWidth="1"/>
    <col min="11013" max="11013" width="6.375" customWidth="1"/>
    <col min="11014" max="11019" width="8.625" customWidth="1"/>
    <col min="11020" max="11020" width="10.625" customWidth="1"/>
    <col min="11021" max="11021" width="2" customWidth="1"/>
    <col min="11265" max="11265" width="0.75" customWidth="1"/>
    <col min="11266" max="11266" width="6.375" customWidth="1"/>
    <col min="11267" max="11267" width="7.25" customWidth="1"/>
    <col min="11268" max="11268" width="53.625" customWidth="1"/>
    <col min="11269" max="11269" width="6.375" customWidth="1"/>
    <col min="11270" max="11275" width="8.625" customWidth="1"/>
    <col min="11276" max="11276" width="10.625" customWidth="1"/>
    <col min="11277" max="11277" width="2" customWidth="1"/>
    <col min="11521" max="11521" width="0.75" customWidth="1"/>
    <col min="11522" max="11522" width="6.375" customWidth="1"/>
    <col min="11523" max="11523" width="7.25" customWidth="1"/>
    <col min="11524" max="11524" width="53.625" customWidth="1"/>
    <col min="11525" max="11525" width="6.375" customWidth="1"/>
    <col min="11526" max="11531" width="8.625" customWidth="1"/>
    <col min="11532" max="11532" width="10.625" customWidth="1"/>
    <col min="11533" max="11533" width="2" customWidth="1"/>
    <col min="11777" max="11777" width="0.75" customWidth="1"/>
    <col min="11778" max="11778" width="6.375" customWidth="1"/>
    <col min="11779" max="11779" width="7.25" customWidth="1"/>
    <col min="11780" max="11780" width="53.625" customWidth="1"/>
    <col min="11781" max="11781" width="6.375" customWidth="1"/>
    <col min="11782" max="11787" width="8.625" customWidth="1"/>
    <col min="11788" max="11788" width="10.625" customWidth="1"/>
    <col min="11789" max="11789" width="2" customWidth="1"/>
    <col min="12033" max="12033" width="0.75" customWidth="1"/>
    <col min="12034" max="12034" width="6.375" customWidth="1"/>
    <col min="12035" max="12035" width="7.25" customWidth="1"/>
    <col min="12036" max="12036" width="53.625" customWidth="1"/>
    <col min="12037" max="12037" width="6.375" customWidth="1"/>
    <col min="12038" max="12043" width="8.625" customWidth="1"/>
    <col min="12044" max="12044" width="10.625" customWidth="1"/>
    <col min="12045" max="12045" width="2" customWidth="1"/>
    <col min="12289" max="12289" width="0.75" customWidth="1"/>
    <col min="12290" max="12290" width="6.375" customWidth="1"/>
    <col min="12291" max="12291" width="7.25" customWidth="1"/>
    <col min="12292" max="12292" width="53.625" customWidth="1"/>
    <col min="12293" max="12293" width="6.375" customWidth="1"/>
    <col min="12294" max="12299" width="8.625" customWidth="1"/>
    <col min="12300" max="12300" width="10.625" customWidth="1"/>
    <col min="12301" max="12301" width="2" customWidth="1"/>
    <col min="12545" max="12545" width="0.75" customWidth="1"/>
    <col min="12546" max="12546" width="6.375" customWidth="1"/>
    <col min="12547" max="12547" width="7.25" customWidth="1"/>
    <col min="12548" max="12548" width="53.625" customWidth="1"/>
    <col min="12549" max="12549" width="6.375" customWidth="1"/>
    <col min="12550" max="12555" width="8.625" customWidth="1"/>
    <col min="12556" max="12556" width="10.625" customWidth="1"/>
    <col min="12557" max="12557" width="2" customWidth="1"/>
    <col min="12801" max="12801" width="0.75" customWidth="1"/>
    <col min="12802" max="12802" width="6.375" customWidth="1"/>
    <col min="12803" max="12803" width="7.25" customWidth="1"/>
    <col min="12804" max="12804" width="53.625" customWidth="1"/>
    <col min="12805" max="12805" width="6.375" customWidth="1"/>
    <col min="12806" max="12811" width="8.625" customWidth="1"/>
    <col min="12812" max="12812" width="10.625" customWidth="1"/>
    <col min="12813" max="12813" width="2" customWidth="1"/>
    <col min="13057" max="13057" width="0.75" customWidth="1"/>
    <col min="13058" max="13058" width="6.375" customWidth="1"/>
    <col min="13059" max="13059" width="7.25" customWidth="1"/>
    <col min="13060" max="13060" width="53.625" customWidth="1"/>
    <col min="13061" max="13061" width="6.375" customWidth="1"/>
    <col min="13062" max="13067" width="8.625" customWidth="1"/>
    <col min="13068" max="13068" width="10.625" customWidth="1"/>
    <col min="13069" max="13069" width="2" customWidth="1"/>
    <col min="13313" max="13313" width="0.75" customWidth="1"/>
    <col min="13314" max="13314" width="6.375" customWidth="1"/>
    <col min="13315" max="13315" width="7.25" customWidth="1"/>
    <col min="13316" max="13316" width="53.625" customWidth="1"/>
    <col min="13317" max="13317" width="6.375" customWidth="1"/>
    <col min="13318" max="13323" width="8.625" customWidth="1"/>
    <col min="13324" max="13324" width="10.625" customWidth="1"/>
    <col min="13325" max="13325" width="2" customWidth="1"/>
    <col min="13569" max="13569" width="0.75" customWidth="1"/>
    <col min="13570" max="13570" width="6.375" customWidth="1"/>
    <col min="13571" max="13571" width="7.25" customWidth="1"/>
    <col min="13572" max="13572" width="53.625" customWidth="1"/>
    <col min="13573" max="13573" width="6.375" customWidth="1"/>
    <col min="13574" max="13579" width="8.625" customWidth="1"/>
    <col min="13580" max="13580" width="10.625" customWidth="1"/>
    <col min="13581" max="13581" width="2" customWidth="1"/>
    <col min="13825" max="13825" width="0.75" customWidth="1"/>
    <col min="13826" max="13826" width="6.375" customWidth="1"/>
    <col min="13827" max="13827" width="7.25" customWidth="1"/>
    <col min="13828" max="13828" width="53.625" customWidth="1"/>
    <col min="13829" max="13829" width="6.375" customWidth="1"/>
    <col min="13830" max="13835" width="8.625" customWidth="1"/>
    <col min="13836" max="13836" width="10.625" customWidth="1"/>
    <col min="13837" max="13837" width="2" customWidth="1"/>
    <col min="14081" max="14081" width="0.75" customWidth="1"/>
    <col min="14082" max="14082" width="6.375" customWidth="1"/>
    <col min="14083" max="14083" width="7.25" customWidth="1"/>
    <col min="14084" max="14084" width="53.625" customWidth="1"/>
    <col min="14085" max="14085" width="6.375" customWidth="1"/>
    <col min="14086" max="14091" width="8.625" customWidth="1"/>
    <col min="14092" max="14092" width="10.625" customWidth="1"/>
    <col min="14093" max="14093" width="2" customWidth="1"/>
    <col min="14337" max="14337" width="0.75" customWidth="1"/>
    <col min="14338" max="14338" width="6.375" customWidth="1"/>
    <col min="14339" max="14339" width="7.25" customWidth="1"/>
    <col min="14340" max="14340" width="53.625" customWidth="1"/>
    <col min="14341" max="14341" width="6.375" customWidth="1"/>
    <col min="14342" max="14347" width="8.625" customWidth="1"/>
    <col min="14348" max="14348" width="10.625" customWidth="1"/>
    <col min="14349" max="14349" width="2" customWidth="1"/>
    <col min="14593" max="14593" width="0.75" customWidth="1"/>
    <col min="14594" max="14594" width="6.375" customWidth="1"/>
    <col min="14595" max="14595" width="7.25" customWidth="1"/>
    <col min="14596" max="14596" width="53.625" customWidth="1"/>
    <col min="14597" max="14597" width="6.375" customWidth="1"/>
    <col min="14598" max="14603" width="8.625" customWidth="1"/>
    <col min="14604" max="14604" width="10.625" customWidth="1"/>
    <col min="14605" max="14605" width="2" customWidth="1"/>
    <col min="14849" max="14849" width="0.75" customWidth="1"/>
    <col min="14850" max="14850" width="6.375" customWidth="1"/>
    <col min="14851" max="14851" width="7.25" customWidth="1"/>
    <col min="14852" max="14852" width="53.625" customWidth="1"/>
    <col min="14853" max="14853" width="6.375" customWidth="1"/>
    <col min="14854" max="14859" width="8.625" customWidth="1"/>
    <col min="14860" max="14860" width="10.625" customWidth="1"/>
    <col min="14861" max="14861" width="2" customWidth="1"/>
    <col min="15105" max="15105" width="0.75" customWidth="1"/>
    <col min="15106" max="15106" width="6.375" customWidth="1"/>
    <col min="15107" max="15107" width="7.25" customWidth="1"/>
    <col min="15108" max="15108" width="53.625" customWidth="1"/>
    <col min="15109" max="15109" width="6.375" customWidth="1"/>
    <col min="15110" max="15115" width="8.625" customWidth="1"/>
    <col min="15116" max="15116" width="10.625" customWidth="1"/>
    <col min="15117" max="15117" width="2" customWidth="1"/>
    <col min="15361" max="15361" width="0.75" customWidth="1"/>
    <col min="15362" max="15362" width="6.375" customWidth="1"/>
    <col min="15363" max="15363" width="7.25" customWidth="1"/>
    <col min="15364" max="15364" width="53.625" customWidth="1"/>
    <col min="15365" max="15365" width="6.375" customWidth="1"/>
    <col min="15366" max="15371" width="8.625" customWidth="1"/>
    <col min="15372" max="15372" width="10.625" customWidth="1"/>
    <col min="15373" max="15373" width="2" customWidth="1"/>
    <col min="15617" max="15617" width="0.75" customWidth="1"/>
    <col min="15618" max="15618" width="6.375" customWidth="1"/>
    <col min="15619" max="15619" width="7.25" customWidth="1"/>
    <col min="15620" max="15620" width="53.625" customWidth="1"/>
    <col min="15621" max="15621" width="6.375" customWidth="1"/>
    <col min="15622" max="15627" width="8.625" customWidth="1"/>
    <col min="15628" max="15628" width="10.625" customWidth="1"/>
    <col min="15629" max="15629" width="2" customWidth="1"/>
    <col min="15873" max="15873" width="0.75" customWidth="1"/>
    <col min="15874" max="15874" width="6.375" customWidth="1"/>
    <col min="15875" max="15875" width="7.25" customWidth="1"/>
    <col min="15876" max="15876" width="53.625" customWidth="1"/>
    <col min="15877" max="15877" width="6.375" customWidth="1"/>
    <col min="15878" max="15883" width="8.625" customWidth="1"/>
    <col min="15884" max="15884" width="10.625" customWidth="1"/>
    <col min="15885" max="15885" width="2" customWidth="1"/>
    <col min="16129" max="16129" width="0.75" customWidth="1"/>
    <col min="16130" max="16130" width="6.375" customWidth="1"/>
    <col min="16131" max="16131" width="7.25" customWidth="1"/>
    <col min="16132" max="16132" width="53.625" customWidth="1"/>
    <col min="16133" max="16133" width="6.375" customWidth="1"/>
    <col min="16134" max="16139" width="8.625" customWidth="1"/>
    <col min="16140" max="16140" width="10.625" customWidth="1"/>
    <col min="16141" max="16141" width="2" customWidth="1"/>
  </cols>
  <sheetData>
    <row r="1" spans="1:12">
      <c r="A1" s="346"/>
      <c r="B1" s="346"/>
      <c r="C1" s="346"/>
      <c r="D1" s="346"/>
      <c r="E1" s="346"/>
      <c r="F1" s="346"/>
      <c r="G1" s="346"/>
      <c r="H1" s="346"/>
      <c r="I1" s="346"/>
      <c r="J1" s="346"/>
      <c r="K1" s="346"/>
      <c r="L1" s="346"/>
    </row>
    <row r="2" spans="1:12" ht="17.25">
      <c r="A2" s="346"/>
      <c r="B2" s="347" t="s">
        <v>454</v>
      </c>
      <c r="C2" s="346"/>
      <c r="D2" s="346"/>
      <c r="E2" s="346"/>
      <c r="F2" s="346"/>
      <c r="G2" s="346"/>
      <c r="H2" s="346"/>
      <c r="I2" s="346"/>
      <c r="J2" s="346"/>
      <c r="K2" s="346"/>
      <c r="L2" s="346"/>
    </row>
    <row r="3" spans="1:12" ht="14.25">
      <c r="A3" s="346"/>
      <c r="B3" s="349"/>
      <c r="C3" s="346"/>
      <c r="D3" s="346"/>
      <c r="E3" s="350"/>
      <c r="F3" s="346"/>
      <c r="G3" s="346"/>
      <c r="H3" s="346"/>
      <c r="I3" s="346"/>
      <c r="J3" s="346"/>
      <c r="K3" s="346"/>
    </row>
    <row r="4" spans="1:12">
      <c r="A4" s="346"/>
      <c r="B4" s="346"/>
      <c r="C4" s="346"/>
      <c r="D4" s="346"/>
      <c r="E4" s="350"/>
      <c r="F4" s="346"/>
      <c r="G4" s="346"/>
      <c r="H4" s="346"/>
      <c r="I4" s="346"/>
      <c r="J4" s="346"/>
      <c r="K4" s="643" t="s">
        <v>455</v>
      </c>
      <c r="L4" s="643"/>
    </row>
    <row r="5" spans="1:12">
      <c r="A5" s="346"/>
      <c r="B5" s="351"/>
      <c r="C5" s="352"/>
      <c r="D5" s="352"/>
      <c r="E5" s="352" t="s">
        <v>2</v>
      </c>
      <c r="F5" s="353" t="s">
        <v>332</v>
      </c>
      <c r="G5" s="353" t="s">
        <v>333</v>
      </c>
      <c r="H5" s="353" t="s">
        <v>334</v>
      </c>
      <c r="I5" s="353" t="s">
        <v>335</v>
      </c>
      <c r="J5" s="353" t="s">
        <v>336</v>
      </c>
      <c r="K5" s="354" t="s">
        <v>337</v>
      </c>
      <c r="L5" s="644" t="s">
        <v>338</v>
      </c>
    </row>
    <row r="6" spans="1:12">
      <c r="A6" s="346"/>
      <c r="B6" s="355" t="s">
        <v>175</v>
      </c>
      <c r="C6" s="356"/>
      <c r="D6" s="356"/>
      <c r="E6" s="356"/>
      <c r="F6" s="357" t="s">
        <v>339</v>
      </c>
      <c r="G6" s="357" t="s">
        <v>339</v>
      </c>
      <c r="H6" s="357" t="s">
        <v>340</v>
      </c>
      <c r="I6" s="358" t="s">
        <v>341</v>
      </c>
      <c r="J6" s="358" t="s">
        <v>342</v>
      </c>
      <c r="K6" s="359" t="s">
        <v>333</v>
      </c>
      <c r="L6" s="645"/>
    </row>
    <row r="7" spans="1:12">
      <c r="A7" s="346"/>
      <c r="B7" s="644" t="s">
        <v>343</v>
      </c>
      <c r="C7" s="360" t="s">
        <v>344</v>
      </c>
      <c r="D7" s="647" t="s">
        <v>345</v>
      </c>
      <c r="E7" s="648"/>
      <c r="F7" s="385">
        <v>3.2</v>
      </c>
      <c r="G7" s="386">
        <v>3.2</v>
      </c>
      <c r="H7" s="385">
        <v>4.5999999999999996</v>
      </c>
      <c r="I7" s="361">
        <v>7</v>
      </c>
      <c r="J7" s="362">
        <v>13</v>
      </c>
      <c r="K7" s="363">
        <v>3.5</v>
      </c>
      <c r="L7" s="649" t="s">
        <v>417</v>
      </c>
    </row>
    <row r="8" spans="1:12">
      <c r="A8" s="346"/>
      <c r="B8" s="646"/>
      <c r="C8" s="364" t="s">
        <v>346</v>
      </c>
      <c r="D8" s="652" t="s">
        <v>347</v>
      </c>
      <c r="E8" s="653"/>
      <c r="F8" s="366">
        <v>3.2</v>
      </c>
      <c r="G8" s="367">
        <v>3.2</v>
      </c>
      <c r="H8" s="366">
        <v>4.5999999999999996</v>
      </c>
      <c r="I8" s="365">
        <v>7</v>
      </c>
      <c r="J8" s="366">
        <v>13</v>
      </c>
      <c r="K8" s="367">
        <v>3.5</v>
      </c>
      <c r="L8" s="650"/>
    </row>
    <row r="9" spans="1:12">
      <c r="A9" s="346"/>
      <c r="B9" s="646"/>
      <c r="C9" s="654" t="s">
        <v>348</v>
      </c>
      <c r="D9" s="652" t="s">
        <v>349</v>
      </c>
      <c r="E9" s="653"/>
      <c r="F9" s="366">
        <v>3.2</v>
      </c>
      <c r="G9" s="367">
        <v>3.2</v>
      </c>
      <c r="H9" s="366">
        <v>4.5999999999999996</v>
      </c>
      <c r="I9" s="365">
        <v>7</v>
      </c>
      <c r="J9" s="366">
        <v>13</v>
      </c>
      <c r="K9" s="367">
        <v>3.5</v>
      </c>
      <c r="L9" s="650"/>
    </row>
    <row r="10" spans="1:12">
      <c r="A10" s="346"/>
      <c r="B10" s="646"/>
      <c r="C10" s="655"/>
      <c r="D10" s="657" t="s">
        <v>350</v>
      </c>
      <c r="E10" s="387" t="s">
        <v>351</v>
      </c>
      <c r="F10" s="366">
        <v>3.2</v>
      </c>
      <c r="G10" s="367">
        <v>3.2</v>
      </c>
      <c r="H10" s="366">
        <v>4.5999999999999996</v>
      </c>
      <c r="I10" s="365">
        <v>7</v>
      </c>
      <c r="J10" s="366">
        <v>13</v>
      </c>
      <c r="K10" s="367">
        <v>3.5</v>
      </c>
      <c r="L10" s="650"/>
    </row>
    <row r="11" spans="1:12">
      <c r="A11" s="346"/>
      <c r="B11" s="646"/>
      <c r="C11" s="656"/>
      <c r="D11" s="658"/>
      <c r="E11" s="368" t="s">
        <v>352</v>
      </c>
      <c r="F11" s="369">
        <v>0.15</v>
      </c>
      <c r="G11" s="370">
        <v>0.15</v>
      </c>
      <c r="H11" s="371">
        <v>0.4</v>
      </c>
      <c r="I11" s="372">
        <v>0.7</v>
      </c>
      <c r="J11" s="372">
        <v>1.4</v>
      </c>
      <c r="K11" s="373">
        <v>0.4</v>
      </c>
      <c r="L11" s="650"/>
    </row>
    <row r="12" spans="1:12">
      <c r="A12" s="346"/>
      <c r="B12" s="646"/>
      <c r="C12" s="654" t="s">
        <v>353</v>
      </c>
      <c r="D12" s="659" t="s">
        <v>354</v>
      </c>
      <c r="E12" s="374" t="s">
        <v>351</v>
      </c>
      <c r="F12" s="366">
        <v>2.6</v>
      </c>
      <c r="G12" s="367">
        <v>2.9</v>
      </c>
      <c r="H12" s="366">
        <v>4.4000000000000004</v>
      </c>
      <c r="I12" s="366">
        <v>7</v>
      </c>
      <c r="J12" s="366">
        <v>12</v>
      </c>
      <c r="K12" s="367">
        <v>3.4</v>
      </c>
      <c r="L12" s="650"/>
    </row>
    <row r="13" spans="1:12">
      <c r="A13" s="346"/>
      <c r="B13" s="646"/>
      <c r="C13" s="656"/>
      <c r="D13" s="652"/>
      <c r="E13" s="368" t="s">
        <v>352</v>
      </c>
      <c r="F13" s="375">
        <v>0.15</v>
      </c>
      <c r="G13" s="376">
        <v>0.15</v>
      </c>
      <c r="H13" s="377">
        <v>0.4</v>
      </c>
      <c r="I13" s="372">
        <v>0.7</v>
      </c>
      <c r="J13" s="372">
        <v>1.4</v>
      </c>
      <c r="K13" s="373">
        <v>0.4</v>
      </c>
      <c r="L13" s="650"/>
    </row>
    <row r="14" spans="1:12">
      <c r="A14" s="346"/>
      <c r="B14" s="646"/>
      <c r="C14" s="654" t="s">
        <v>355</v>
      </c>
      <c r="D14" s="659" t="s">
        <v>356</v>
      </c>
      <c r="E14" s="378" t="s">
        <v>351</v>
      </c>
      <c r="F14" s="366">
        <v>3.2</v>
      </c>
      <c r="G14" s="367">
        <v>3.2</v>
      </c>
      <c r="H14" s="366">
        <v>4.5999999999999996</v>
      </c>
      <c r="I14" s="365">
        <v>6.5</v>
      </c>
      <c r="J14" s="366">
        <v>10.5</v>
      </c>
      <c r="K14" s="367">
        <v>4</v>
      </c>
      <c r="L14" s="650"/>
    </row>
    <row r="15" spans="1:12">
      <c r="A15" s="346"/>
      <c r="B15" s="646"/>
      <c r="C15" s="655"/>
      <c r="D15" s="652"/>
      <c r="E15" s="368" t="s">
        <v>352</v>
      </c>
      <c r="F15" s="369">
        <v>0.15</v>
      </c>
      <c r="G15" s="370">
        <v>0.15</v>
      </c>
      <c r="H15" s="371">
        <v>0.4</v>
      </c>
      <c r="I15" s="372">
        <v>0.7</v>
      </c>
      <c r="J15" s="372">
        <v>1.4</v>
      </c>
      <c r="K15" s="373">
        <v>0.4</v>
      </c>
      <c r="L15" s="650"/>
    </row>
    <row r="16" spans="1:12">
      <c r="A16" s="346"/>
      <c r="B16" s="646"/>
      <c r="C16" s="655"/>
      <c r="D16" s="659" t="s">
        <v>357</v>
      </c>
      <c r="E16" s="374" t="s">
        <v>351</v>
      </c>
      <c r="F16" s="366">
        <v>2.7</v>
      </c>
      <c r="G16" s="367">
        <v>2.7</v>
      </c>
      <c r="H16" s="366">
        <v>4.0999999999999996</v>
      </c>
      <c r="I16" s="366">
        <v>6.5</v>
      </c>
      <c r="J16" s="366">
        <v>12</v>
      </c>
      <c r="K16" s="367">
        <v>3.9</v>
      </c>
      <c r="L16" s="650"/>
    </row>
    <row r="17" spans="1:12">
      <c r="A17" s="346"/>
      <c r="B17" s="646"/>
      <c r="C17" s="655"/>
      <c r="D17" s="657"/>
      <c r="E17" s="368" t="s">
        <v>358</v>
      </c>
      <c r="F17" s="375">
        <v>0.15</v>
      </c>
      <c r="G17" s="376">
        <v>0.15</v>
      </c>
      <c r="H17" s="377">
        <v>0.4</v>
      </c>
      <c r="I17" s="377">
        <v>0.7</v>
      </c>
      <c r="J17" s="377">
        <v>1.4</v>
      </c>
      <c r="K17" s="376">
        <v>0.4</v>
      </c>
      <c r="L17" s="651"/>
    </row>
    <row r="18" spans="1:12">
      <c r="A18" s="346"/>
      <c r="B18" s="646"/>
      <c r="C18" s="660" t="s">
        <v>359</v>
      </c>
      <c r="D18" s="659" t="s">
        <v>418</v>
      </c>
      <c r="E18" s="374" t="s">
        <v>351</v>
      </c>
      <c r="F18" s="366">
        <v>2.6</v>
      </c>
      <c r="G18" s="367">
        <v>2.9</v>
      </c>
      <c r="H18" s="366">
        <v>4.4000000000000004</v>
      </c>
      <c r="I18" s="366">
        <v>7</v>
      </c>
      <c r="J18" s="366">
        <v>12</v>
      </c>
      <c r="K18" s="379">
        <v>3.4</v>
      </c>
      <c r="L18" s="663"/>
    </row>
    <row r="19" spans="1:12">
      <c r="A19" s="346"/>
      <c r="B19" s="645"/>
      <c r="C19" s="661"/>
      <c r="D19" s="662"/>
      <c r="E19" s="380" t="s">
        <v>358</v>
      </c>
      <c r="F19" s="505">
        <v>0.25</v>
      </c>
      <c r="G19" s="394">
        <v>0.25</v>
      </c>
      <c r="H19" s="381">
        <v>0.5</v>
      </c>
      <c r="I19" s="381">
        <v>0.8</v>
      </c>
      <c r="J19" s="381">
        <v>1.5</v>
      </c>
      <c r="K19" s="382">
        <v>0.5</v>
      </c>
      <c r="L19" s="664"/>
    </row>
    <row r="20" spans="1:12">
      <c r="A20" s="346"/>
      <c r="B20" s="646" t="s">
        <v>360</v>
      </c>
      <c r="C20" s="383" t="s">
        <v>361</v>
      </c>
      <c r="D20" s="658" t="s">
        <v>362</v>
      </c>
      <c r="E20" s="665"/>
      <c r="F20" s="362">
        <v>3.2</v>
      </c>
      <c r="G20" s="363">
        <v>3.2</v>
      </c>
      <c r="H20" s="362">
        <v>4.5999999999999996</v>
      </c>
      <c r="I20" s="361">
        <v>8</v>
      </c>
      <c r="J20" s="362">
        <v>14</v>
      </c>
      <c r="K20" s="363">
        <v>3.8</v>
      </c>
      <c r="L20" s="650" t="s">
        <v>417</v>
      </c>
    </row>
    <row r="21" spans="1:12">
      <c r="A21" s="346"/>
      <c r="B21" s="646"/>
      <c r="C21" s="654" t="s">
        <v>363</v>
      </c>
      <c r="D21" s="652" t="s">
        <v>456</v>
      </c>
      <c r="E21" s="653"/>
      <c r="F21" s="366">
        <v>3.2</v>
      </c>
      <c r="G21" s="367">
        <v>3.2</v>
      </c>
      <c r="H21" s="366">
        <v>4.5999999999999996</v>
      </c>
      <c r="I21" s="365">
        <v>8.5</v>
      </c>
      <c r="J21" s="366">
        <v>16.5</v>
      </c>
      <c r="K21" s="367">
        <v>3.8</v>
      </c>
      <c r="L21" s="650"/>
    </row>
    <row r="22" spans="1:12">
      <c r="A22" s="346"/>
      <c r="B22" s="646"/>
      <c r="C22" s="655"/>
      <c r="D22" s="652" t="s">
        <v>364</v>
      </c>
      <c r="E22" s="653"/>
      <c r="F22" s="366">
        <v>3.2</v>
      </c>
      <c r="G22" s="367">
        <v>3.2</v>
      </c>
      <c r="H22" s="366">
        <v>4.5999999999999996</v>
      </c>
      <c r="I22" s="365">
        <v>8.5</v>
      </c>
      <c r="J22" s="366">
        <v>16.5</v>
      </c>
      <c r="K22" s="367">
        <v>3.8</v>
      </c>
      <c r="L22" s="650"/>
    </row>
    <row r="23" spans="1:12">
      <c r="A23" s="346"/>
      <c r="B23" s="646"/>
      <c r="C23" s="655"/>
      <c r="D23" s="652" t="s">
        <v>365</v>
      </c>
      <c r="E23" s="653"/>
      <c r="F23" s="366">
        <v>3.2</v>
      </c>
      <c r="G23" s="367">
        <v>3.2</v>
      </c>
      <c r="H23" s="366">
        <v>4.5999999999999996</v>
      </c>
      <c r="I23" s="365">
        <v>8.5</v>
      </c>
      <c r="J23" s="366">
        <v>16.5</v>
      </c>
      <c r="K23" s="367">
        <v>3.8</v>
      </c>
      <c r="L23" s="650"/>
    </row>
    <row r="24" spans="1:12">
      <c r="A24" s="346"/>
      <c r="B24" s="646"/>
      <c r="C24" s="655"/>
      <c r="D24" s="652" t="s">
        <v>366</v>
      </c>
      <c r="E24" s="653"/>
      <c r="F24" s="366">
        <v>3.2</v>
      </c>
      <c r="G24" s="367">
        <v>3.2</v>
      </c>
      <c r="H24" s="366">
        <v>4.5999999999999996</v>
      </c>
      <c r="I24" s="365">
        <v>8.5</v>
      </c>
      <c r="J24" s="366">
        <v>16.5</v>
      </c>
      <c r="K24" s="367">
        <v>3.8</v>
      </c>
      <c r="L24" s="650"/>
    </row>
    <row r="25" spans="1:12">
      <c r="A25" s="346"/>
      <c r="B25" s="646"/>
      <c r="C25" s="656"/>
      <c r="D25" s="652" t="s">
        <v>367</v>
      </c>
      <c r="E25" s="653"/>
      <c r="F25" s="366">
        <v>3.2</v>
      </c>
      <c r="G25" s="367">
        <v>3.2</v>
      </c>
      <c r="H25" s="366">
        <v>4.5999999999999996</v>
      </c>
      <c r="I25" s="365">
        <v>8.4</v>
      </c>
      <c r="J25" s="366">
        <v>15</v>
      </c>
      <c r="K25" s="367">
        <v>3.8</v>
      </c>
      <c r="L25" s="650"/>
    </row>
    <row r="26" spans="1:12">
      <c r="A26" s="346"/>
      <c r="B26" s="646"/>
      <c r="C26" s="654" t="s">
        <v>368</v>
      </c>
      <c r="D26" s="652" t="s">
        <v>369</v>
      </c>
      <c r="E26" s="653"/>
      <c r="F26" s="366">
        <v>3.2</v>
      </c>
      <c r="G26" s="367">
        <v>3.2</v>
      </c>
      <c r="H26" s="366">
        <v>4.5999999999999996</v>
      </c>
      <c r="I26" s="365">
        <v>8.5</v>
      </c>
      <c r="J26" s="366">
        <v>16</v>
      </c>
      <c r="K26" s="367">
        <v>5</v>
      </c>
      <c r="L26" s="650"/>
    </row>
    <row r="27" spans="1:12">
      <c r="A27" s="346"/>
      <c r="B27" s="646"/>
      <c r="C27" s="655"/>
      <c r="D27" s="652" t="s">
        <v>370</v>
      </c>
      <c r="E27" s="653"/>
      <c r="F27" s="366">
        <v>3.2</v>
      </c>
      <c r="G27" s="367">
        <v>3.2</v>
      </c>
      <c r="H27" s="366">
        <v>4.5999999999999996</v>
      </c>
      <c r="I27" s="365">
        <v>8.5</v>
      </c>
      <c r="J27" s="366">
        <v>16.5</v>
      </c>
      <c r="K27" s="367">
        <v>4.5</v>
      </c>
      <c r="L27" s="650"/>
    </row>
    <row r="28" spans="1:12">
      <c r="A28" s="346"/>
      <c r="B28" s="646"/>
      <c r="C28" s="655"/>
      <c r="D28" s="652" t="s">
        <v>371</v>
      </c>
      <c r="E28" s="653"/>
      <c r="F28" s="366">
        <v>3.2</v>
      </c>
      <c r="G28" s="367">
        <v>3.2</v>
      </c>
      <c r="H28" s="366">
        <v>4.5999999999999996</v>
      </c>
      <c r="I28" s="365">
        <v>8.5</v>
      </c>
      <c r="J28" s="366">
        <v>17</v>
      </c>
      <c r="K28" s="367">
        <v>4.5</v>
      </c>
      <c r="L28" s="650"/>
    </row>
    <row r="29" spans="1:12">
      <c r="A29" s="346"/>
      <c r="B29" s="646"/>
      <c r="C29" s="655"/>
      <c r="D29" s="667" t="s">
        <v>372</v>
      </c>
      <c r="E29" s="387" t="s">
        <v>351</v>
      </c>
      <c r="F29" s="366">
        <v>3.2</v>
      </c>
      <c r="G29" s="367">
        <v>3.2</v>
      </c>
      <c r="H29" s="366">
        <v>4.5999999999999996</v>
      </c>
      <c r="I29" s="365">
        <v>8.5</v>
      </c>
      <c r="J29" s="366">
        <v>17</v>
      </c>
      <c r="K29" s="367">
        <v>4.5</v>
      </c>
      <c r="L29" s="650"/>
    </row>
    <row r="30" spans="1:12">
      <c r="A30" s="346"/>
      <c r="B30" s="646"/>
      <c r="C30" s="655"/>
      <c r="D30" s="658"/>
      <c r="E30" s="368" t="s">
        <v>352</v>
      </c>
      <c r="F30" s="668" t="s">
        <v>373</v>
      </c>
      <c r="G30" s="669"/>
      <c r="H30" s="670"/>
      <c r="I30" s="671"/>
      <c r="J30" s="671"/>
      <c r="K30" s="672"/>
      <c r="L30" s="650"/>
    </row>
    <row r="31" spans="1:12">
      <c r="A31" s="346"/>
      <c r="B31" s="645"/>
      <c r="C31" s="666"/>
      <c r="D31" s="673" t="s">
        <v>374</v>
      </c>
      <c r="E31" s="674"/>
      <c r="F31" s="389">
        <v>3.2</v>
      </c>
      <c r="G31" s="389">
        <v>3.2</v>
      </c>
      <c r="H31" s="388">
        <v>5.2</v>
      </c>
      <c r="I31" s="389">
        <v>9.3000000000000007</v>
      </c>
      <c r="J31" s="389">
        <v>18</v>
      </c>
      <c r="K31" s="390">
        <v>5</v>
      </c>
      <c r="L31" s="650"/>
    </row>
    <row r="32" spans="1:12">
      <c r="A32" s="346"/>
      <c r="B32" s="644" t="s">
        <v>375</v>
      </c>
      <c r="C32" s="360" t="s">
        <v>376</v>
      </c>
      <c r="D32" s="647" t="s">
        <v>377</v>
      </c>
      <c r="E32" s="648"/>
      <c r="F32" s="362">
        <v>3.2</v>
      </c>
      <c r="G32" s="362">
        <v>3.2</v>
      </c>
      <c r="H32" s="384">
        <v>4.5999999999999996</v>
      </c>
      <c r="I32" s="385">
        <v>8.5</v>
      </c>
      <c r="J32" s="385">
        <v>16.5</v>
      </c>
      <c r="K32" s="386">
        <v>3.8</v>
      </c>
      <c r="L32" s="650"/>
    </row>
    <row r="33" spans="1:12">
      <c r="A33" s="346"/>
      <c r="B33" s="646"/>
      <c r="C33" s="364" t="s">
        <v>378</v>
      </c>
      <c r="D33" s="652" t="s">
        <v>379</v>
      </c>
      <c r="E33" s="653"/>
      <c r="F33" s="366">
        <v>3.2</v>
      </c>
      <c r="G33" s="366">
        <v>3.2</v>
      </c>
      <c r="H33" s="365">
        <v>4.5999999999999996</v>
      </c>
      <c r="I33" s="366">
        <v>8.5</v>
      </c>
      <c r="J33" s="366">
        <v>16.5</v>
      </c>
      <c r="K33" s="367">
        <v>3.8</v>
      </c>
      <c r="L33" s="650"/>
    </row>
    <row r="34" spans="1:12">
      <c r="A34" s="346"/>
      <c r="B34" s="646"/>
      <c r="C34" s="364" t="s">
        <v>380</v>
      </c>
      <c r="D34" s="652" t="s">
        <v>381</v>
      </c>
      <c r="E34" s="653"/>
      <c r="F34" s="366">
        <v>3.2</v>
      </c>
      <c r="G34" s="366">
        <v>3.2</v>
      </c>
      <c r="H34" s="365">
        <v>4.5999999999999996</v>
      </c>
      <c r="I34" s="366">
        <v>8.5</v>
      </c>
      <c r="J34" s="366">
        <v>16.5</v>
      </c>
      <c r="K34" s="367">
        <v>3.8</v>
      </c>
      <c r="L34" s="650"/>
    </row>
    <row r="35" spans="1:12">
      <c r="A35" s="346"/>
      <c r="B35" s="646"/>
      <c r="C35" s="364" t="s">
        <v>382</v>
      </c>
      <c r="D35" s="652" t="s">
        <v>383</v>
      </c>
      <c r="E35" s="653"/>
      <c r="F35" s="366">
        <v>3.2</v>
      </c>
      <c r="G35" s="366">
        <v>3.2</v>
      </c>
      <c r="H35" s="365">
        <v>4.5999999999999996</v>
      </c>
      <c r="I35" s="366">
        <v>8.5</v>
      </c>
      <c r="J35" s="366">
        <v>16.399999999999999</v>
      </c>
      <c r="K35" s="367">
        <v>3.8</v>
      </c>
      <c r="L35" s="650"/>
    </row>
    <row r="36" spans="1:12">
      <c r="A36" s="346"/>
      <c r="B36" s="646"/>
      <c r="C36" s="654" t="s">
        <v>384</v>
      </c>
      <c r="D36" s="659" t="s">
        <v>385</v>
      </c>
      <c r="E36" s="387" t="s">
        <v>351</v>
      </c>
      <c r="F36" s="366">
        <v>3.2</v>
      </c>
      <c r="G36" s="366">
        <v>3.2</v>
      </c>
      <c r="H36" s="365">
        <v>5</v>
      </c>
      <c r="I36" s="366">
        <v>9</v>
      </c>
      <c r="J36" s="366">
        <v>18</v>
      </c>
      <c r="K36" s="367">
        <v>4</v>
      </c>
      <c r="L36" s="650"/>
    </row>
    <row r="37" spans="1:12">
      <c r="A37" s="346"/>
      <c r="B37" s="646"/>
      <c r="C37" s="655"/>
      <c r="D37" s="652"/>
      <c r="E37" s="368" t="s">
        <v>352</v>
      </c>
      <c r="F37" s="506">
        <v>0.35</v>
      </c>
      <c r="G37" s="507">
        <v>0.35</v>
      </c>
      <c r="H37" s="391">
        <v>0.65</v>
      </c>
      <c r="I37" s="372">
        <v>1.4</v>
      </c>
      <c r="J37" s="372">
        <v>2.5</v>
      </c>
      <c r="K37" s="373">
        <v>0.55000000000000004</v>
      </c>
      <c r="L37" s="650"/>
    </row>
    <row r="38" spans="1:12">
      <c r="A38" s="346"/>
      <c r="B38" s="646"/>
      <c r="C38" s="655"/>
      <c r="D38" s="659" t="s">
        <v>386</v>
      </c>
      <c r="E38" s="378" t="s">
        <v>351</v>
      </c>
      <c r="F38" s="366">
        <v>3.2</v>
      </c>
      <c r="G38" s="366">
        <v>3.2</v>
      </c>
      <c r="H38" s="365">
        <v>5</v>
      </c>
      <c r="I38" s="366">
        <v>10</v>
      </c>
      <c r="J38" s="366">
        <v>20</v>
      </c>
      <c r="K38" s="367">
        <v>5</v>
      </c>
      <c r="L38" s="650"/>
    </row>
    <row r="39" spans="1:12">
      <c r="A39" s="346"/>
      <c r="B39" s="645"/>
      <c r="C39" s="666"/>
      <c r="D39" s="662"/>
      <c r="E39" s="380" t="s">
        <v>352</v>
      </c>
      <c r="F39" s="392">
        <v>0.35</v>
      </c>
      <c r="G39" s="393">
        <v>0.35</v>
      </c>
      <c r="H39" s="381">
        <v>0.65</v>
      </c>
      <c r="I39" s="381">
        <v>1.4</v>
      </c>
      <c r="J39" s="381">
        <v>2.5</v>
      </c>
      <c r="K39" s="394">
        <v>0.55000000000000004</v>
      </c>
      <c r="L39" s="651"/>
    </row>
    <row r="40" spans="1:12">
      <c r="A40" s="346"/>
      <c r="B40" s="395" t="s">
        <v>387</v>
      </c>
      <c r="C40" s="346"/>
      <c r="D40" s="346"/>
      <c r="E40" s="346"/>
      <c r="F40" s="346"/>
      <c r="G40" s="346"/>
      <c r="H40" s="346"/>
      <c r="I40" s="346"/>
      <c r="J40" s="346"/>
      <c r="K40" s="675" t="s">
        <v>546</v>
      </c>
      <c r="L40" s="676"/>
    </row>
    <row r="41" spans="1:12">
      <c r="A41" s="346"/>
      <c r="B41" s="395" t="s">
        <v>388</v>
      </c>
      <c r="C41" s="346"/>
      <c r="D41" s="346"/>
      <c r="E41" s="346"/>
      <c r="F41" s="346"/>
      <c r="G41" s="346"/>
      <c r="H41" s="346"/>
      <c r="I41" s="346"/>
      <c r="J41" s="346"/>
      <c r="K41" s="346"/>
      <c r="L41" s="346"/>
    </row>
    <row r="42" spans="1:12">
      <c r="A42" s="346"/>
      <c r="B42" s="508" t="s">
        <v>457</v>
      </c>
      <c r="C42" s="346"/>
      <c r="D42" s="346"/>
      <c r="E42" s="346"/>
      <c r="F42" s="346"/>
      <c r="G42" s="346"/>
      <c r="H42" s="346"/>
      <c r="I42" s="346"/>
      <c r="J42" s="346"/>
      <c r="K42" s="346"/>
      <c r="L42" s="348" t="s">
        <v>389</v>
      </c>
    </row>
  </sheetData>
  <mergeCells count="42">
    <mergeCell ref="D31:E31"/>
    <mergeCell ref="K40:L40"/>
    <mergeCell ref="B32:B39"/>
    <mergeCell ref="D32:E32"/>
    <mergeCell ref="D33:E33"/>
    <mergeCell ref="D34:E34"/>
    <mergeCell ref="D35:E35"/>
    <mergeCell ref="C36:C39"/>
    <mergeCell ref="D36:D37"/>
    <mergeCell ref="D38:D39"/>
    <mergeCell ref="L18:L19"/>
    <mergeCell ref="B20:B31"/>
    <mergeCell ref="D20:E20"/>
    <mergeCell ref="L20:L39"/>
    <mergeCell ref="C21:C25"/>
    <mergeCell ref="D21:E21"/>
    <mergeCell ref="D22:E22"/>
    <mergeCell ref="D23:E23"/>
    <mergeCell ref="D24:E24"/>
    <mergeCell ref="D25:E25"/>
    <mergeCell ref="C26:C31"/>
    <mergeCell ref="D26:E26"/>
    <mergeCell ref="D27:E27"/>
    <mergeCell ref="D28:E28"/>
    <mergeCell ref="D29:D30"/>
    <mergeCell ref="F30:K30"/>
    <mergeCell ref="K4:L4"/>
    <mergeCell ref="L5:L6"/>
    <mergeCell ref="B7:B19"/>
    <mergeCell ref="D7:E7"/>
    <mergeCell ref="L7:L17"/>
    <mergeCell ref="D8:E8"/>
    <mergeCell ref="C9:C11"/>
    <mergeCell ref="D9:E9"/>
    <mergeCell ref="D10:D11"/>
    <mergeCell ref="C12:C13"/>
    <mergeCell ref="D12:D13"/>
    <mergeCell ref="C14:C17"/>
    <mergeCell ref="D14:D15"/>
    <mergeCell ref="D16:D17"/>
    <mergeCell ref="C18:C19"/>
    <mergeCell ref="D18:D19"/>
  </mergeCells>
  <phoneticPr fontId="3"/>
  <printOptions horizontalCentered="1"/>
  <pageMargins left="0.70866141732283472" right="0.70866141732283472" top="0.39370078740157483" bottom="0.39370078740157483" header="0.31496062992125984" footer="0.31496062992125984"/>
  <pageSetup paperSize="9" scale="97"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3ED26-5159-4997-8ADA-5A8D4F30343D}">
  <sheetPr>
    <pageSetUpPr fitToPage="1"/>
  </sheetPr>
  <dimension ref="B2:L41"/>
  <sheetViews>
    <sheetView showGridLines="0" showZeros="0" tabSelected="1" zoomScaleNormal="100" workbookViewId="0">
      <selection activeCell="B5" sqref="B5:D5"/>
    </sheetView>
  </sheetViews>
  <sheetFormatPr defaultRowHeight="13.5"/>
  <cols>
    <col min="1" max="1" width="0.875" customWidth="1"/>
    <col min="2" max="2" width="12.625" customWidth="1"/>
    <col min="3" max="3" width="4.125" customWidth="1"/>
    <col min="4" max="9" width="10.125" customWidth="1"/>
    <col min="10" max="10" width="5.5" customWidth="1"/>
    <col min="11" max="11" width="13.125" customWidth="1"/>
    <col min="12" max="12" width="4.375" customWidth="1"/>
    <col min="257" max="257" width="0.875" customWidth="1"/>
    <col min="258" max="258" width="12.625" customWidth="1"/>
    <col min="259" max="259" width="4.125" customWidth="1"/>
    <col min="260" max="265" width="10.125" customWidth="1"/>
    <col min="266" max="266" width="5.5" customWidth="1"/>
    <col min="267" max="267" width="13.125" customWidth="1"/>
    <col min="268" max="268" width="4.375" customWidth="1"/>
    <col min="513" max="513" width="0.875" customWidth="1"/>
    <col min="514" max="514" width="12.625" customWidth="1"/>
    <col min="515" max="515" width="4.125" customWidth="1"/>
    <col min="516" max="521" width="10.125" customWidth="1"/>
    <col min="522" max="522" width="5.5" customWidth="1"/>
    <col min="523" max="523" width="13.125" customWidth="1"/>
    <col min="524" max="524" width="4.375" customWidth="1"/>
    <col min="769" max="769" width="0.875" customWidth="1"/>
    <col min="770" max="770" width="12.625" customWidth="1"/>
    <col min="771" max="771" width="4.125" customWidth="1"/>
    <col min="772" max="777" width="10.125" customWidth="1"/>
    <col min="778" max="778" width="5.5" customWidth="1"/>
    <col min="779" max="779" width="13.125" customWidth="1"/>
    <col min="780" max="780" width="4.375" customWidth="1"/>
    <col min="1025" max="1025" width="0.875" customWidth="1"/>
    <col min="1026" max="1026" width="12.625" customWidth="1"/>
    <col min="1027" max="1027" width="4.125" customWidth="1"/>
    <col min="1028" max="1033" width="10.125" customWidth="1"/>
    <col min="1034" max="1034" width="5.5" customWidth="1"/>
    <col min="1035" max="1035" width="13.125" customWidth="1"/>
    <col min="1036" max="1036" width="4.375" customWidth="1"/>
    <col min="1281" max="1281" width="0.875" customWidth="1"/>
    <col min="1282" max="1282" width="12.625" customWidth="1"/>
    <col min="1283" max="1283" width="4.125" customWidth="1"/>
    <col min="1284" max="1289" width="10.125" customWidth="1"/>
    <col min="1290" max="1290" width="5.5" customWidth="1"/>
    <col min="1291" max="1291" width="13.125" customWidth="1"/>
    <col min="1292" max="1292" width="4.375" customWidth="1"/>
    <col min="1537" max="1537" width="0.875" customWidth="1"/>
    <col min="1538" max="1538" width="12.625" customWidth="1"/>
    <col min="1539" max="1539" width="4.125" customWidth="1"/>
    <col min="1540" max="1545" width="10.125" customWidth="1"/>
    <col min="1546" max="1546" width="5.5" customWidth="1"/>
    <col min="1547" max="1547" width="13.125" customWidth="1"/>
    <col min="1548" max="1548" width="4.375" customWidth="1"/>
    <col min="1793" max="1793" width="0.875" customWidth="1"/>
    <col min="1794" max="1794" width="12.625" customWidth="1"/>
    <col min="1795" max="1795" width="4.125" customWidth="1"/>
    <col min="1796" max="1801" width="10.125" customWidth="1"/>
    <col min="1802" max="1802" width="5.5" customWidth="1"/>
    <col min="1803" max="1803" width="13.125" customWidth="1"/>
    <col min="1804" max="1804" width="4.375" customWidth="1"/>
    <col min="2049" max="2049" width="0.875" customWidth="1"/>
    <col min="2050" max="2050" width="12.625" customWidth="1"/>
    <col min="2051" max="2051" width="4.125" customWidth="1"/>
    <col min="2052" max="2057" width="10.125" customWidth="1"/>
    <col min="2058" max="2058" width="5.5" customWidth="1"/>
    <col min="2059" max="2059" width="13.125" customWidth="1"/>
    <col min="2060" max="2060" width="4.375" customWidth="1"/>
    <col min="2305" max="2305" width="0.875" customWidth="1"/>
    <col min="2306" max="2306" width="12.625" customWidth="1"/>
    <col min="2307" max="2307" width="4.125" customWidth="1"/>
    <col min="2308" max="2313" width="10.125" customWidth="1"/>
    <col min="2314" max="2314" width="5.5" customWidth="1"/>
    <col min="2315" max="2315" width="13.125" customWidth="1"/>
    <col min="2316" max="2316" width="4.375" customWidth="1"/>
    <col min="2561" max="2561" width="0.875" customWidth="1"/>
    <col min="2562" max="2562" width="12.625" customWidth="1"/>
    <col min="2563" max="2563" width="4.125" customWidth="1"/>
    <col min="2564" max="2569" width="10.125" customWidth="1"/>
    <col min="2570" max="2570" width="5.5" customWidth="1"/>
    <col min="2571" max="2571" width="13.125" customWidth="1"/>
    <col min="2572" max="2572" width="4.375" customWidth="1"/>
    <col min="2817" max="2817" width="0.875" customWidth="1"/>
    <col min="2818" max="2818" width="12.625" customWidth="1"/>
    <col min="2819" max="2819" width="4.125" customWidth="1"/>
    <col min="2820" max="2825" width="10.125" customWidth="1"/>
    <col min="2826" max="2826" width="5.5" customWidth="1"/>
    <col min="2827" max="2827" width="13.125" customWidth="1"/>
    <col min="2828" max="2828" width="4.375" customWidth="1"/>
    <col min="3073" max="3073" width="0.875" customWidth="1"/>
    <col min="3074" max="3074" width="12.625" customWidth="1"/>
    <col min="3075" max="3075" width="4.125" customWidth="1"/>
    <col min="3076" max="3081" width="10.125" customWidth="1"/>
    <col min="3082" max="3082" width="5.5" customWidth="1"/>
    <col min="3083" max="3083" width="13.125" customWidth="1"/>
    <col min="3084" max="3084" width="4.375" customWidth="1"/>
    <col min="3329" max="3329" width="0.875" customWidth="1"/>
    <col min="3330" max="3330" width="12.625" customWidth="1"/>
    <col min="3331" max="3331" width="4.125" customWidth="1"/>
    <col min="3332" max="3337" width="10.125" customWidth="1"/>
    <col min="3338" max="3338" width="5.5" customWidth="1"/>
    <col min="3339" max="3339" width="13.125" customWidth="1"/>
    <col min="3340" max="3340" width="4.375" customWidth="1"/>
    <col min="3585" max="3585" width="0.875" customWidth="1"/>
    <col min="3586" max="3586" width="12.625" customWidth="1"/>
    <col min="3587" max="3587" width="4.125" customWidth="1"/>
    <col min="3588" max="3593" width="10.125" customWidth="1"/>
    <col min="3594" max="3594" width="5.5" customWidth="1"/>
    <col min="3595" max="3595" width="13.125" customWidth="1"/>
    <col min="3596" max="3596" width="4.375" customWidth="1"/>
    <col min="3841" max="3841" width="0.875" customWidth="1"/>
    <col min="3842" max="3842" width="12.625" customWidth="1"/>
    <col min="3843" max="3843" width="4.125" customWidth="1"/>
    <col min="3844" max="3849" width="10.125" customWidth="1"/>
    <col min="3850" max="3850" width="5.5" customWidth="1"/>
    <col min="3851" max="3851" width="13.125" customWidth="1"/>
    <col min="3852" max="3852" width="4.375" customWidth="1"/>
    <col min="4097" max="4097" width="0.875" customWidth="1"/>
    <col min="4098" max="4098" width="12.625" customWidth="1"/>
    <col min="4099" max="4099" width="4.125" customWidth="1"/>
    <col min="4100" max="4105" width="10.125" customWidth="1"/>
    <col min="4106" max="4106" width="5.5" customWidth="1"/>
    <col min="4107" max="4107" width="13.125" customWidth="1"/>
    <col min="4108" max="4108" width="4.375" customWidth="1"/>
    <col min="4353" max="4353" width="0.875" customWidth="1"/>
    <col min="4354" max="4354" width="12.625" customWidth="1"/>
    <col min="4355" max="4355" width="4.125" customWidth="1"/>
    <col min="4356" max="4361" width="10.125" customWidth="1"/>
    <col min="4362" max="4362" width="5.5" customWidth="1"/>
    <col min="4363" max="4363" width="13.125" customWidth="1"/>
    <col min="4364" max="4364" width="4.375" customWidth="1"/>
    <col min="4609" max="4609" width="0.875" customWidth="1"/>
    <col min="4610" max="4610" width="12.625" customWidth="1"/>
    <col min="4611" max="4611" width="4.125" customWidth="1"/>
    <col min="4612" max="4617" width="10.125" customWidth="1"/>
    <col min="4618" max="4618" width="5.5" customWidth="1"/>
    <col min="4619" max="4619" width="13.125" customWidth="1"/>
    <col min="4620" max="4620" width="4.375" customWidth="1"/>
    <col min="4865" max="4865" width="0.875" customWidth="1"/>
    <col min="4866" max="4866" width="12.625" customWidth="1"/>
    <col min="4867" max="4867" width="4.125" customWidth="1"/>
    <col min="4868" max="4873" width="10.125" customWidth="1"/>
    <col min="4874" max="4874" width="5.5" customWidth="1"/>
    <col min="4875" max="4875" width="13.125" customWidth="1"/>
    <col min="4876" max="4876" width="4.375" customWidth="1"/>
    <col min="5121" max="5121" width="0.875" customWidth="1"/>
    <col min="5122" max="5122" width="12.625" customWidth="1"/>
    <col min="5123" max="5123" width="4.125" customWidth="1"/>
    <col min="5124" max="5129" width="10.125" customWidth="1"/>
    <col min="5130" max="5130" width="5.5" customWidth="1"/>
    <col min="5131" max="5131" width="13.125" customWidth="1"/>
    <col min="5132" max="5132" width="4.375" customWidth="1"/>
    <col min="5377" max="5377" width="0.875" customWidth="1"/>
    <col min="5378" max="5378" width="12.625" customWidth="1"/>
    <col min="5379" max="5379" width="4.125" customWidth="1"/>
    <col min="5380" max="5385" width="10.125" customWidth="1"/>
    <col min="5386" max="5386" width="5.5" customWidth="1"/>
    <col min="5387" max="5387" width="13.125" customWidth="1"/>
    <col min="5388" max="5388" width="4.375" customWidth="1"/>
    <col min="5633" max="5633" width="0.875" customWidth="1"/>
    <col min="5634" max="5634" width="12.625" customWidth="1"/>
    <col min="5635" max="5635" width="4.125" customWidth="1"/>
    <col min="5636" max="5641" width="10.125" customWidth="1"/>
    <col min="5642" max="5642" width="5.5" customWidth="1"/>
    <col min="5643" max="5643" width="13.125" customWidth="1"/>
    <col min="5644" max="5644" width="4.375" customWidth="1"/>
    <col min="5889" max="5889" width="0.875" customWidth="1"/>
    <col min="5890" max="5890" width="12.625" customWidth="1"/>
    <col min="5891" max="5891" width="4.125" customWidth="1"/>
    <col min="5892" max="5897" width="10.125" customWidth="1"/>
    <col min="5898" max="5898" width="5.5" customWidth="1"/>
    <col min="5899" max="5899" width="13.125" customWidth="1"/>
    <col min="5900" max="5900" width="4.375" customWidth="1"/>
    <col min="6145" max="6145" width="0.875" customWidth="1"/>
    <col min="6146" max="6146" width="12.625" customWidth="1"/>
    <col min="6147" max="6147" width="4.125" customWidth="1"/>
    <col min="6148" max="6153" width="10.125" customWidth="1"/>
    <col min="6154" max="6154" width="5.5" customWidth="1"/>
    <col min="6155" max="6155" width="13.125" customWidth="1"/>
    <col min="6156" max="6156" width="4.375" customWidth="1"/>
    <col min="6401" max="6401" width="0.875" customWidth="1"/>
    <col min="6402" max="6402" width="12.625" customWidth="1"/>
    <col min="6403" max="6403" width="4.125" customWidth="1"/>
    <col min="6404" max="6409" width="10.125" customWidth="1"/>
    <col min="6410" max="6410" width="5.5" customWidth="1"/>
    <col min="6411" max="6411" width="13.125" customWidth="1"/>
    <col min="6412" max="6412" width="4.375" customWidth="1"/>
    <col min="6657" max="6657" width="0.875" customWidth="1"/>
    <col min="6658" max="6658" width="12.625" customWidth="1"/>
    <col min="6659" max="6659" width="4.125" customWidth="1"/>
    <col min="6660" max="6665" width="10.125" customWidth="1"/>
    <col min="6666" max="6666" width="5.5" customWidth="1"/>
    <col min="6667" max="6667" width="13.125" customWidth="1"/>
    <col min="6668" max="6668" width="4.375" customWidth="1"/>
    <col min="6913" max="6913" width="0.875" customWidth="1"/>
    <col min="6914" max="6914" width="12.625" customWidth="1"/>
    <col min="6915" max="6915" width="4.125" customWidth="1"/>
    <col min="6916" max="6921" width="10.125" customWidth="1"/>
    <col min="6922" max="6922" width="5.5" customWidth="1"/>
    <col min="6923" max="6923" width="13.125" customWidth="1"/>
    <col min="6924" max="6924" width="4.375" customWidth="1"/>
    <col min="7169" max="7169" width="0.875" customWidth="1"/>
    <col min="7170" max="7170" width="12.625" customWidth="1"/>
    <col min="7171" max="7171" width="4.125" customWidth="1"/>
    <col min="7172" max="7177" width="10.125" customWidth="1"/>
    <col min="7178" max="7178" width="5.5" customWidth="1"/>
    <col min="7179" max="7179" width="13.125" customWidth="1"/>
    <col min="7180" max="7180" width="4.375" customWidth="1"/>
    <col min="7425" max="7425" width="0.875" customWidth="1"/>
    <col min="7426" max="7426" width="12.625" customWidth="1"/>
    <col min="7427" max="7427" width="4.125" customWidth="1"/>
    <col min="7428" max="7433" width="10.125" customWidth="1"/>
    <col min="7434" max="7434" width="5.5" customWidth="1"/>
    <col min="7435" max="7435" width="13.125" customWidth="1"/>
    <col min="7436" max="7436" width="4.375" customWidth="1"/>
    <col min="7681" max="7681" width="0.875" customWidth="1"/>
    <col min="7682" max="7682" width="12.625" customWidth="1"/>
    <col min="7683" max="7683" width="4.125" customWidth="1"/>
    <col min="7684" max="7689" width="10.125" customWidth="1"/>
    <col min="7690" max="7690" width="5.5" customWidth="1"/>
    <col min="7691" max="7691" width="13.125" customWidth="1"/>
    <col min="7692" max="7692" width="4.375" customWidth="1"/>
    <col min="7937" max="7937" width="0.875" customWidth="1"/>
    <col min="7938" max="7938" width="12.625" customWidth="1"/>
    <col min="7939" max="7939" width="4.125" customWidth="1"/>
    <col min="7940" max="7945" width="10.125" customWidth="1"/>
    <col min="7946" max="7946" width="5.5" customWidth="1"/>
    <col min="7947" max="7947" width="13.125" customWidth="1"/>
    <col min="7948" max="7948" width="4.375" customWidth="1"/>
    <col min="8193" max="8193" width="0.875" customWidth="1"/>
    <col min="8194" max="8194" width="12.625" customWidth="1"/>
    <col min="8195" max="8195" width="4.125" customWidth="1"/>
    <col min="8196" max="8201" width="10.125" customWidth="1"/>
    <col min="8202" max="8202" width="5.5" customWidth="1"/>
    <col min="8203" max="8203" width="13.125" customWidth="1"/>
    <col min="8204" max="8204" width="4.375" customWidth="1"/>
    <col min="8449" max="8449" width="0.875" customWidth="1"/>
    <col min="8450" max="8450" width="12.625" customWidth="1"/>
    <col min="8451" max="8451" width="4.125" customWidth="1"/>
    <col min="8452" max="8457" width="10.125" customWidth="1"/>
    <col min="8458" max="8458" width="5.5" customWidth="1"/>
    <col min="8459" max="8459" width="13.125" customWidth="1"/>
    <col min="8460" max="8460" width="4.375" customWidth="1"/>
    <col min="8705" max="8705" width="0.875" customWidth="1"/>
    <col min="8706" max="8706" width="12.625" customWidth="1"/>
    <col min="8707" max="8707" width="4.125" customWidth="1"/>
    <col min="8708" max="8713" width="10.125" customWidth="1"/>
    <col min="8714" max="8714" width="5.5" customWidth="1"/>
    <col min="8715" max="8715" width="13.125" customWidth="1"/>
    <col min="8716" max="8716" width="4.375" customWidth="1"/>
    <col min="8961" max="8961" width="0.875" customWidth="1"/>
    <col min="8962" max="8962" width="12.625" customWidth="1"/>
    <col min="8963" max="8963" width="4.125" customWidth="1"/>
    <col min="8964" max="8969" width="10.125" customWidth="1"/>
    <col min="8970" max="8970" width="5.5" customWidth="1"/>
    <col min="8971" max="8971" width="13.125" customWidth="1"/>
    <col min="8972" max="8972" width="4.375" customWidth="1"/>
    <col min="9217" max="9217" width="0.875" customWidth="1"/>
    <col min="9218" max="9218" width="12.625" customWidth="1"/>
    <col min="9219" max="9219" width="4.125" customWidth="1"/>
    <col min="9220" max="9225" width="10.125" customWidth="1"/>
    <col min="9226" max="9226" width="5.5" customWidth="1"/>
    <col min="9227" max="9227" width="13.125" customWidth="1"/>
    <col min="9228" max="9228" width="4.375" customWidth="1"/>
    <col min="9473" max="9473" width="0.875" customWidth="1"/>
    <col min="9474" max="9474" width="12.625" customWidth="1"/>
    <col min="9475" max="9475" width="4.125" customWidth="1"/>
    <col min="9476" max="9481" width="10.125" customWidth="1"/>
    <col min="9482" max="9482" width="5.5" customWidth="1"/>
    <col min="9483" max="9483" width="13.125" customWidth="1"/>
    <col min="9484" max="9484" width="4.375" customWidth="1"/>
    <col min="9729" max="9729" width="0.875" customWidth="1"/>
    <col min="9730" max="9730" width="12.625" customWidth="1"/>
    <col min="9731" max="9731" width="4.125" customWidth="1"/>
    <col min="9732" max="9737" width="10.125" customWidth="1"/>
    <col min="9738" max="9738" width="5.5" customWidth="1"/>
    <col min="9739" max="9739" width="13.125" customWidth="1"/>
    <col min="9740" max="9740" width="4.375" customWidth="1"/>
    <col min="9985" max="9985" width="0.875" customWidth="1"/>
    <col min="9986" max="9986" width="12.625" customWidth="1"/>
    <col min="9987" max="9987" width="4.125" customWidth="1"/>
    <col min="9988" max="9993" width="10.125" customWidth="1"/>
    <col min="9994" max="9994" width="5.5" customWidth="1"/>
    <col min="9995" max="9995" width="13.125" customWidth="1"/>
    <col min="9996" max="9996" width="4.375" customWidth="1"/>
    <col min="10241" max="10241" width="0.875" customWidth="1"/>
    <col min="10242" max="10242" width="12.625" customWidth="1"/>
    <col min="10243" max="10243" width="4.125" customWidth="1"/>
    <col min="10244" max="10249" width="10.125" customWidth="1"/>
    <col min="10250" max="10250" width="5.5" customWidth="1"/>
    <col min="10251" max="10251" width="13.125" customWidth="1"/>
    <col min="10252" max="10252" width="4.375" customWidth="1"/>
    <col min="10497" max="10497" width="0.875" customWidth="1"/>
    <col min="10498" max="10498" width="12.625" customWidth="1"/>
    <col min="10499" max="10499" width="4.125" customWidth="1"/>
    <col min="10500" max="10505" width="10.125" customWidth="1"/>
    <col min="10506" max="10506" width="5.5" customWidth="1"/>
    <col min="10507" max="10507" width="13.125" customWidth="1"/>
    <col min="10508" max="10508" width="4.375" customWidth="1"/>
    <col min="10753" max="10753" width="0.875" customWidth="1"/>
    <col min="10754" max="10754" width="12.625" customWidth="1"/>
    <col min="10755" max="10755" width="4.125" customWidth="1"/>
    <col min="10756" max="10761" width="10.125" customWidth="1"/>
    <col min="10762" max="10762" width="5.5" customWidth="1"/>
    <col min="10763" max="10763" width="13.125" customWidth="1"/>
    <col min="10764" max="10764" width="4.375" customWidth="1"/>
    <col min="11009" max="11009" width="0.875" customWidth="1"/>
    <col min="11010" max="11010" width="12.625" customWidth="1"/>
    <col min="11011" max="11011" width="4.125" customWidth="1"/>
    <col min="11012" max="11017" width="10.125" customWidth="1"/>
    <col min="11018" max="11018" width="5.5" customWidth="1"/>
    <col min="11019" max="11019" width="13.125" customWidth="1"/>
    <col min="11020" max="11020" width="4.375" customWidth="1"/>
    <col min="11265" max="11265" width="0.875" customWidth="1"/>
    <col min="11266" max="11266" width="12.625" customWidth="1"/>
    <col min="11267" max="11267" width="4.125" customWidth="1"/>
    <col min="11268" max="11273" width="10.125" customWidth="1"/>
    <col min="11274" max="11274" width="5.5" customWidth="1"/>
    <col min="11275" max="11275" width="13.125" customWidth="1"/>
    <col min="11276" max="11276" width="4.375" customWidth="1"/>
    <col min="11521" max="11521" width="0.875" customWidth="1"/>
    <col min="11522" max="11522" width="12.625" customWidth="1"/>
    <col min="11523" max="11523" width="4.125" customWidth="1"/>
    <col min="11524" max="11529" width="10.125" customWidth="1"/>
    <col min="11530" max="11530" width="5.5" customWidth="1"/>
    <col min="11531" max="11531" width="13.125" customWidth="1"/>
    <col min="11532" max="11532" width="4.375" customWidth="1"/>
    <col min="11777" max="11777" width="0.875" customWidth="1"/>
    <col min="11778" max="11778" width="12.625" customWidth="1"/>
    <col min="11779" max="11779" width="4.125" customWidth="1"/>
    <col min="11780" max="11785" width="10.125" customWidth="1"/>
    <col min="11786" max="11786" width="5.5" customWidth="1"/>
    <col min="11787" max="11787" width="13.125" customWidth="1"/>
    <col min="11788" max="11788" width="4.375" customWidth="1"/>
    <col min="12033" max="12033" width="0.875" customWidth="1"/>
    <col min="12034" max="12034" width="12.625" customWidth="1"/>
    <col min="12035" max="12035" width="4.125" customWidth="1"/>
    <col min="12036" max="12041" width="10.125" customWidth="1"/>
    <col min="12042" max="12042" width="5.5" customWidth="1"/>
    <col min="12043" max="12043" width="13.125" customWidth="1"/>
    <col min="12044" max="12044" width="4.375" customWidth="1"/>
    <col min="12289" max="12289" width="0.875" customWidth="1"/>
    <col min="12290" max="12290" width="12.625" customWidth="1"/>
    <col min="12291" max="12291" width="4.125" customWidth="1"/>
    <col min="12292" max="12297" width="10.125" customWidth="1"/>
    <col min="12298" max="12298" width="5.5" customWidth="1"/>
    <col min="12299" max="12299" width="13.125" customWidth="1"/>
    <col min="12300" max="12300" width="4.375" customWidth="1"/>
    <col min="12545" max="12545" width="0.875" customWidth="1"/>
    <col min="12546" max="12546" width="12.625" customWidth="1"/>
    <col min="12547" max="12547" width="4.125" customWidth="1"/>
    <col min="12548" max="12553" width="10.125" customWidth="1"/>
    <col min="12554" max="12554" width="5.5" customWidth="1"/>
    <col min="12555" max="12555" width="13.125" customWidth="1"/>
    <col min="12556" max="12556" width="4.375" customWidth="1"/>
    <col min="12801" max="12801" width="0.875" customWidth="1"/>
    <col min="12802" max="12802" width="12.625" customWidth="1"/>
    <col min="12803" max="12803" width="4.125" customWidth="1"/>
    <col min="12804" max="12809" width="10.125" customWidth="1"/>
    <col min="12810" max="12810" width="5.5" customWidth="1"/>
    <col min="12811" max="12811" width="13.125" customWidth="1"/>
    <col min="12812" max="12812" width="4.375" customWidth="1"/>
    <col min="13057" max="13057" width="0.875" customWidth="1"/>
    <col min="13058" max="13058" width="12.625" customWidth="1"/>
    <col min="13059" max="13059" width="4.125" customWidth="1"/>
    <col min="13060" max="13065" width="10.125" customWidth="1"/>
    <col min="13066" max="13066" width="5.5" customWidth="1"/>
    <col min="13067" max="13067" width="13.125" customWidth="1"/>
    <col min="13068" max="13068" width="4.375" customWidth="1"/>
    <col min="13313" max="13313" width="0.875" customWidth="1"/>
    <col min="13314" max="13314" width="12.625" customWidth="1"/>
    <col min="13315" max="13315" width="4.125" customWidth="1"/>
    <col min="13316" max="13321" width="10.125" customWidth="1"/>
    <col min="13322" max="13322" width="5.5" customWidth="1"/>
    <col min="13323" max="13323" width="13.125" customWidth="1"/>
    <col min="13324" max="13324" width="4.375" customWidth="1"/>
    <col min="13569" max="13569" width="0.875" customWidth="1"/>
    <col min="13570" max="13570" width="12.625" customWidth="1"/>
    <col min="13571" max="13571" width="4.125" customWidth="1"/>
    <col min="13572" max="13577" width="10.125" customWidth="1"/>
    <col min="13578" max="13578" width="5.5" customWidth="1"/>
    <col min="13579" max="13579" width="13.125" customWidth="1"/>
    <col min="13580" max="13580" width="4.375" customWidth="1"/>
    <col min="13825" max="13825" width="0.875" customWidth="1"/>
    <col min="13826" max="13826" width="12.625" customWidth="1"/>
    <col min="13827" max="13827" width="4.125" customWidth="1"/>
    <col min="13828" max="13833" width="10.125" customWidth="1"/>
    <col min="13834" max="13834" width="5.5" customWidth="1"/>
    <col min="13835" max="13835" width="13.125" customWidth="1"/>
    <col min="13836" max="13836" width="4.375" customWidth="1"/>
    <col min="14081" max="14081" width="0.875" customWidth="1"/>
    <col min="14082" max="14082" width="12.625" customWidth="1"/>
    <col min="14083" max="14083" width="4.125" customWidth="1"/>
    <col min="14084" max="14089" width="10.125" customWidth="1"/>
    <col min="14090" max="14090" width="5.5" customWidth="1"/>
    <col min="14091" max="14091" width="13.125" customWidth="1"/>
    <col min="14092" max="14092" width="4.375" customWidth="1"/>
    <col min="14337" max="14337" width="0.875" customWidth="1"/>
    <col min="14338" max="14338" width="12.625" customWidth="1"/>
    <col min="14339" max="14339" width="4.125" customWidth="1"/>
    <col min="14340" max="14345" width="10.125" customWidth="1"/>
    <col min="14346" max="14346" width="5.5" customWidth="1"/>
    <col min="14347" max="14347" width="13.125" customWidth="1"/>
    <col min="14348" max="14348" width="4.375" customWidth="1"/>
    <col min="14593" max="14593" width="0.875" customWidth="1"/>
    <col min="14594" max="14594" width="12.625" customWidth="1"/>
    <col min="14595" max="14595" width="4.125" customWidth="1"/>
    <col min="14596" max="14601" width="10.125" customWidth="1"/>
    <col min="14602" max="14602" width="5.5" customWidth="1"/>
    <col min="14603" max="14603" width="13.125" customWidth="1"/>
    <col min="14604" max="14604" width="4.375" customWidth="1"/>
    <col min="14849" max="14849" width="0.875" customWidth="1"/>
    <col min="14850" max="14850" width="12.625" customWidth="1"/>
    <col min="14851" max="14851" width="4.125" customWidth="1"/>
    <col min="14852" max="14857" width="10.125" customWidth="1"/>
    <col min="14858" max="14858" width="5.5" customWidth="1"/>
    <col min="14859" max="14859" width="13.125" customWidth="1"/>
    <col min="14860" max="14860" width="4.375" customWidth="1"/>
    <col min="15105" max="15105" width="0.875" customWidth="1"/>
    <col min="15106" max="15106" width="12.625" customWidth="1"/>
    <col min="15107" max="15107" width="4.125" customWidth="1"/>
    <col min="15108" max="15113" width="10.125" customWidth="1"/>
    <col min="15114" max="15114" width="5.5" customWidth="1"/>
    <col min="15115" max="15115" width="13.125" customWidth="1"/>
    <col min="15116" max="15116" width="4.375" customWidth="1"/>
    <col min="15361" max="15361" width="0.875" customWidth="1"/>
    <col min="15362" max="15362" width="12.625" customWidth="1"/>
    <col min="15363" max="15363" width="4.125" customWidth="1"/>
    <col min="15364" max="15369" width="10.125" customWidth="1"/>
    <col min="15370" max="15370" width="5.5" customWidth="1"/>
    <col min="15371" max="15371" width="13.125" customWidth="1"/>
    <col min="15372" max="15372" width="4.375" customWidth="1"/>
    <col min="15617" max="15617" width="0.875" customWidth="1"/>
    <col min="15618" max="15618" width="12.625" customWidth="1"/>
    <col min="15619" max="15619" width="4.125" customWidth="1"/>
    <col min="15620" max="15625" width="10.125" customWidth="1"/>
    <col min="15626" max="15626" width="5.5" customWidth="1"/>
    <col min="15627" max="15627" width="13.125" customWidth="1"/>
    <col min="15628" max="15628" width="4.375" customWidth="1"/>
    <col min="15873" max="15873" width="0.875" customWidth="1"/>
    <col min="15874" max="15874" width="12.625" customWidth="1"/>
    <col min="15875" max="15875" width="4.125" customWidth="1"/>
    <col min="15876" max="15881" width="10.125" customWidth="1"/>
    <col min="15882" max="15882" width="5.5" customWidth="1"/>
    <col min="15883" max="15883" width="13.125" customWidth="1"/>
    <col min="15884" max="15884" width="4.375" customWidth="1"/>
    <col min="16129" max="16129" width="0.875" customWidth="1"/>
    <col min="16130" max="16130" width="12.625" customWidth="1"/>
    <col min="16131" max="16131" width="4.125" customWidth="1"/>
    <col min="16132" max="16137" width="10.125" customWidth="1"/>
    <col min="16138" max="16138" width="5.5" customWidth="1"/>
    <col min="16139" max="16139" width="13.125" customWidth="1"/>
    <col min="16140" max="16140" width="4.375" customWidth="1"/>
  </cols>
  <sheetData>
    <row r="2" spans="2:12" ht="18.75">
      <c r="B2" s="442" t="s">
        <v>421</v>
      </c>
    </row>
    <row r="3" spans="2:12" ht="19.5" customHeight="1"/>
    <row r="4" spans="2:12" ht="15.75" customHeight="1">
      <c r="B4" s="443" t="s">
        <v>0</v>
      </c>
      <c r="C4" s="10"/>
      <c r="D4" s="444"/>
      <c r="E4" s="445" t="s">
        <v>1</v>
      </c>
      <c r="F4" s="446"/>
      <c r="G4" s="446"/>
      <c r="H4" s="10"/>
      <c r="I4" s="446"/>
      <c r="J4" s="445" t="s">
        <v>2</v>
      </c>
      <c r="K4" s="10"/>
      <c r="L4" s="444"/>
    </row>
    <row r="5" spans="2:12" ht="30.75" customHeight="1">
      <c r="B5" s="616"/>
      <c r="C5" s="617"/>
      <c r="D5" s="618"/>
      <c r="E5" s="619"/>
      <c r="F5" s="620"/>
      <c r="G5" s="620"/>
      <c r="H5" s="620"/>
      <c r="I5" s="621"/>
      <c r="J5" s="622"/>
      <c r="K5" s="623"/>
      <c r="L5" s="624"/>
    </row>
    <row r="6" spans="2:12" ht="15.75" customHeight="1">
      <c r="B6" s="447" t="s">
        <v>176</v>
      </c>
      <c r="C6" s="10"/>
      <c r="D6" s="444"/>
      <c r="E6" s="445" t="s">
        <v>453</v>
      </c>
      <c r="F6" s="446"/>
      <c r="G6" s="446"/>
      <c r="H6" s="10"/>
      <c r="I6" s="446"/>
      <c r="J6" s="445" t="s">
        <v>3</v>
      </c>
      <c r="K6" s="448"/>
      <c r="L6" s="449"/>
    </row>
    <row r="7" spans="2:12" ht="30.75" customHeight="1">
      <c r="B7" s="625"/>
      <c r="C7" s="626"/>
      <c r="D7" s="627"/>
      <c r="E7" s="619"/>
      <c r="F7" s="620"/>
      <c r="G7" s="620"/>
      <c r="H7" s="620"/>
      <c r="I7" s="621"/>
      <c r="J7" s="628">
        <f>I33</f>
        <v>0</v>
      </c>
      <c r="K7" s="629"/>
      <c r="L7" s="441" t="s">
        <v>4</v>
      </c>
    </row>
    <row r="8" spans="2:12" ht="21.75" customHeight="1"/>
    <row r="9" spans="2:12" ht="24.95" customHeight="1">
      <c r="B9" s="630" t="s">
        <v>175</v>
      </c>
      <c r="C9" s="631" t="s">
        <v>422</v>
      </c>
      <c r="D9" s="632"/>
      <c r="E9" s="632"/>
      <c r="F9" s="631" t="s">
        <v>423</v>
      </c>
      <c r="G9" s="633"/>
      <c r="H9" s="631" t="s">
        <v>504</v>
      </c>
      <c r="I9" s="633"/>
      <c r="J9" s="630" t="s">
        <v>424</v>
      </c>
      <c r="K9" s="630"/>
      <c r="L9" s="630"/>
    </row>
    <row r="10" spans="2:12" ht="24.95" customHeight="1">
      <c r="B10" s="630"/>
      <c r="C10" s="94" t="s">
        <v>425</v>
      </c>
      <c r="D10" s="5" t="s">
        <v>426</v>
      </c>
      <c r="E10" s="4" t="s">
        <v>427</v>
      </c>
      <c r="F10" s="451" t="s">
        <v>176</v>
      </c>
      <c r="G10" s="452" t="s">
        <v>427</v>
      </c>
      <c r="H10" s="450" t="s">
        <v>173</v>
      </c>
      <c r="I10" s="4" t="s">
        <v>427</v>
      </c>
      <c r="J10" s="630"/>
      <c r="K10" s="630"/>
      <c r="L10" s="630"/>
    </row>
    <row r="11" spans="2:12" ht="24.95" customHeight="1">
      <c r="B11" s="453" t="s">
        <v>428</v>
      </c>
      <c r="C11" s="601">
        <f>VALUE(SUBSTITUTE(桑名市・いなべ市・員弁郡!C21,"店",""))</f>
        <v>10</v>
      </c>
      <c r="D11" s="501">
        <f>桑名市・いなべ市・員弁郡!F21</f>
        <v>21050</v>
      </c>
      <c r="E11" s="455">
        <f>桑名市・いなべ市・員弁郡!J21</f>
        <v>0</v>
      </c>
      <c r="F11" s="456">
        <f>桑名市・いなべ市・員弁郡!H21</f>
        <v>28750</v>
      </c>
      <c r="G11" s="457">
        <f>桑名市・いなべ市・員弁郡!K21</f>
        <v>0</v>
      </c>
      <c r="H11" s="454">
        <f>SUM(D11,F11)</f>
        <v>49800</v>
      </c>
      <c r="I11" s="458">
        <f>SUM(E11+G11)</f>
        <v>0</v>
      </c>
      <c r="J11" s="615"/>
      <c r="K11" s="615"/>
      <c r="L11" s="615"/>
    </row>
    <row r="12" spans="2:12" ht="24.95" customHeight="1">
      <c r="B12" s="459" t="s">
        <v>429</v>
      </c>
      <c r="C12" s="602">
        <f>VALUE(SUBSTITUTE(桑名市・いなべ市・員弁郡!C31,"店",""))</f>
        <v>1</v>
      </c>
      <c r="D12" s="502">
        <f>桑名市・いなべ市・員弁郡!F31</f>
        <v>3200</v>
      </c>
      <c r="E12" s="465">
        <f>桑名市・いなべ市・員弁郡!J31</f>
        <v>0</v>
      </c>
      <c r="F12" s="462">
        <f>桑名市・いなべ市・員弁郡!H31</f>
        <v>4700</v>
      </c>
      <c r="G12" s="463">
        <f>桑名市・いなべ市・員弁郡!K31</f>
        <v>0</v>
      </c>
      <c r="H12" s="460">
        <f>SUM(D12,F12)</f>
        <v>7900</v>
      </c>
      <c r="I12" s="464">
        <f>SUM(E12+G12)</f>
        <v>0</v>
      </c>
      <c r="J12" s="609"/>
      <c r="K12" s="609"/>
      <c r="L12" s="609"/>
    </row>
    <row r="13" spans="2:12" ht="24.95" customHeight="1">
      <c r="B13" s="459" t="s">
        <v>430</v>
      </c>
      <c r="C13" s="603">
        <f>VALUE(SUBSTITUTE(桑名市・いなべ市・員弁郡!C45,"店",""))</f>
        <v>6</v>
      </c>
      <c r="D13" s="503">
        <f>桑名市・いなべ市・員弁郡!F45</f>
        <v>7500</v>
      </c>
      <c r="E13" s="461">
        <f>桑名市・いなべ市・員弁郡!J45</f>
        <v>0</v>
      </c>
      <c r="F13" s="462">
        <f>桑名市・いなべ市・員弁郡!H45</f>
        <v>4600</v>
      </c>
      <c r="G13" s="463">
        <f>桑名市・いなべ市・員弁郡!K45</f>
        <v>0</v>
      </c>
      <c r="H13" s="460">
        <f>SUM(D13,F13)</f>
        <v>12100</v>
      </c>
      <c r="I13" s="464">
        <f>SUM(E13+G13)</f>
        <v>0</v>
      </c>
      <c r="J13" s="609"/>
      <c r="K13" s="609"/>
      <c r="L13" s="609"/>
    </row>
    <row r="14" spans="2:12" ht="24.95" customHeight="1">
      <c r="B14" s="459" t="s">
        <v>431</v>
      </c>
      <c r="C14" s="603">
        <f>VALUE(SUBSTITUTE(桑名市・いなべ市・員弁郡!C53,"店",""))</f>
        <v>1</v>
      </c>
      <c r="D14" s="502">
        <f>桑名市・いなべ市・員弁郡!F53</f>
        <v>1000</v>
      </c>
      <c r="E14" s="465">
        <f>桑名市・いなべ市・員弁郡!J53</f>
        <v>0</v>
      </c>
      <c r="F14" s="466">
        <f>桑名市・いなべ市・員弁郡!H53</f>
        <v>1300</v>
      </c>
      <c r="G14" s="467">
        <f>桑名市・いなべ市・員弁郡!K53</f>
        <v>0</v>
      </c>
      <c r="H14" s="460">
        <f t="shared" ref="H14:H31" si="0">SUM(D14,F14)</f>
        <v>2300</v>
      </c>
      <c r="I14" s="468">
        <f>SUM(E14+G14)</f>
        <v>0</v>
      </c>
      <c r="J14" s="612"/>
      <c r="K14" s="613"/>
      <c r="L14" s="614"/>
    </row>
    <row r="15" spans="2:12" ht="24.95" customHeight="1">
      <c r="B15" s="459" t="s">
        <v>432</v>
      </c>
      <c r="C15" s="603">
        <f>VALUE(SUBSTITUTE(四日市市・三重郡!C31,"店",""))</f>
        <v>20</v>
      </c>
      <c r="D15" s="503">
        <f>四日市市・三重郡!F31</f>
        <v>41750</v>
      </c>
      <c r="E15" s="461">
        <f>四日市市・三重郡!J31</f>
        <v>0</v>
      </c>
      <c r="F15" s="462">
        <f>四日市市・三重郡!H31</f>
        <v>68950</v>
      </c>
      <c r="G15" s="463">
        <f>四日市市・三重郡!K31</f>
        <v>0</v>
      </c>
      <c r="H15" s="460">
        <f t="shared" si="0"/>
        <v>110700</v>
      </c>
      <c r="I15" s="464">
        <f t="shared" ref="I15:I21" si="1">SUM(E15+G15)</f>
        <v>0</v>
      </c>
      <c r="J15" s="609"/>
      <c r="K15" s="609"/>
      <c r="L15" s="609"/>
    </row>
    <row r="16" spans="2:12" ht="24.95" customHeight="1">
      <c r="B16" s="459" t="s">
        <v>433</v>
      </c>
      <c r="C16" s="603">
        <f>VALUE(SUBSTITUTE(四日市市・三重郡!C45,"店",""))</f>
        <v>6</v>
      </c>
      <c r="D16" s="503">
        <f>四日市市・三重郡!F45</f>
        <v>9750</v>
      </c>
      <c r="E16" s="461">
        <f>四日市市・三重郡!J45</f>
        <v>0</v>
      </c>
      <c r="F16" s="462">
        <f>四日市市・三重郡!H45</f>
        <v>10550</v>
      </c>
      <c r="G16" s="463">
        <f>四日市市・三重郡!K45</f>
        <v>0</v>
      </c>
      <c r="H16" s="460">
        <f t="shared" si="0"/>
        <v>20300</v>
      </c>
      <c r="I16" s="464">
        <f t="shared" si="1"/>
        <v>0</v>
      </c>
      <c r="J16" s="609"/>
      <c r="K16" s="609"/>
      <c r="L16" s="609"/>
    </row>
    <row r="17" spans="2:12" ht="24.95" customHeight="1">
      <c r="B17" s="459" t="s">
        <v>434</v>
      </c>
      <c r="C17" s="603">
        <f>VALUE(SUBSTITUTE(鈴鹿市・亀山市!C29,"店",""))</f>
        <v>12</v>
      </c>
      <c r="D17" s="503">
        <f>鈴鹿市・亀山市!F29</f>
        <v>25600</v>
      </c>
      <c r="E17" s="461">
        <f>鈴鹿市・亀山市!J29</f>
        <v>0</v>
      </c>
      <c r="F17" s="462">
        <f>鈴鹿市・亀山市!H29</f>
        <v>44550</v>
      </c>
      <c r="G17" s="463">
        <f>鈴鹿市・亀山市!K29</f>
        <v>0</v>
      </c>
      <c r="H17" s="460">
        <f t="shared" si="0"/>
        <v>70150</v>
      </c>
      <c r="I17" s="464">
        <f>SUM(E17+G17)</f>
        <v>0</v>
      </c>
      <c r="J17" s="609"/>
      <c r="K17" s="609"/>
      <c r="L17" s="609"/>
    </row>
    <row r="18" spans="2:12" ht="24.95" customHeight="1">
      <c r="B18" s="459" t="s">
        <v>435</v>
      </c>
      <c r="C18" s="603">
        <f>VALUE(SUBSTITUTE(鈴鹿市・亀山市!C47,"店",""))</f>
        <v>6</v>
      </c>
      <c r="D18" s="503">
        <f>鈴鹿市・亀山市!F47</f>
        <v>7350</v>
      </c>
      <c r="E18" s="461">
        <f>鈴鹿市・亀山市!J47</f>
        <v>0</v>
      </c>
      <c r="F18" s="462">
        <f>鈴鹿市・亀山市!H47</f>
        <v>7200</v>
      </c>
      <c r="G18" s="463">
        <f>鈴鹿市・亀山市!K47</f>
        <v>0</v>
      </c>
      <c r="H18" s="460">
        <f t="shared" si="0"/>
        <v>14550</v>
      </c>
      <c r="I18" s="464">
        <f t="shared" si="1"/>
        <v>0</v>
      </c>
      <c r="J18" s="612"/>
      <c r="K18" s="613"/>
      <c r="L18" s="614"/>
    </row>
    <row r="19" spans="2:12" ht="24.95" customHeight="1">
      <c r="B19" s="459" t="s">
        <v>436</v>
      </c>
      <c r="C19" s="603">
        <f>VALUE(SUBSTITUTE(津市!C46,"店",""))</f>
        <v>29</v>
      </c>
      <c r="D19" s="503">
        <f>津市!F46</f>
        <v>45550</v>
      </c>
      <c r="E19" s="461">
        <f>津市!J46</f>
        <v>0</v>
      </c>
      <c r="F19" s="462">
        <f>津市!H46</f>
        <v>39700</v>
      </c>
      <c r="G19" s="463">
        <f>津市!K46</f>
        <v>0</v>
      </c>
      <c r="H19" s="460">
        <f t="shared" si="0"/>
        <v>85250</v>
      </c>
      <c r="I19" s="464">
        <f t="shared" si="1"/>
        <v>0</v>
      </c>
      <c r="J19" s="609"/>
      <c r="K19" s="609"/>
      <c r="L19" s="609"/>
    </row>
    <row r="20" spans="2:12" ht="24.95" customHeight="1">
      <c r="B20" s="459" t="s">
        <v>437</v>
      </c>
      <c r="C20" s="603">
        <f>VALUE(SUBSTITUTE(松阪市･多気郡!C28,"店",""))</f>
        <v>14</v>
      </c>
      <c r="D20" s="503">
        <f>松阪市･多気郡!F28</f>
        <v>20950</v>
      </c>
      <c r="E20" s="461">
        <f>松阪市･多気郡!J28</f>
        <v>0</v>
      </c>
      <c r="F20" s="469"/>
      <c r="G20" s="470"/>
      <c r="H20" s="460">
        <f t="shared" si="0"/>
        <v>20950</v>
      </c>
      <c r="I20" s="464">
        <f t="shared" si="1"/>
        <v>0</v>
      </c>
      <c r="J20" s="609"/>
      <c r="K20" s="609"/>
      <c r="L20" s="609"/>
    </row>
    <row r="21" spans="2:12" ht="24.95" customHeight="1">
      <c r="B21" s="459" t="s">
        <v>438</v>
      </c>
      <c r="C21" s="603">
        <f>VALUE(SUBSTITUTE(松阪市･多気郡!C47,"店",""))</f>
        <v>4</v>
      </c>
      <c r="D21" s="503">
        <f>松阪市･多気郡!F47</f>
        <v>4200</v>
      </c>
      <c r="E21" s="461">
        <f>松阪市･多気郡!J47</f>
        <v>0</v>
      </c>
      <c r="F21" s="469"/>
      <c r="G21" s="470"/>
      <c r="H21" s="460">
        <f t="shared" si="0"/>
        <v>4200</v>
      </c>
      <c r="I21" s="464">
        <f t="shared" si="1"/>
        <v>0</v>
      </c>
      <c r="J21" s="609"/>
      <c r="K21" s="609"/>
      <c r="L21" s="609"/>
    </row>
    <row r="22" spans="2:12" ht="24.95" customHeight="1">
      <c r="B22" s="459" t="s">
        <v>439</v>
      </c>
      <c r="C22" s="603">
        <f>VALUE(SUBSTITUTE(伊勢市・志摩市!C31,"店",""))</f>
        <v>12</v>
      </c>
      <c r="D22" s="503">
        <f>伊勢市・志摩市!F31</f>
        <v>21850</v>
      </c>
      <c r="E22" s="461">
        <f>伊勢市・志摩市!J31</f>
        <v>0</v>
      </c>
      <c r="F22" s="469"/>
      <c r="G22" s="470"/>
      <c r="H22" s="460">
        <f t="shared" si="0"/>
        <v>21850</v>
      </c>
      <c r="I22" s="464">
        <f>SUM(E22+G22)</f>
        <v>0</v>
      </c>
      <c r="J22" s="609"/>
      <c r="K22" s="609"/>
      <c r="L22" s="609"/>
    </row>
    <row r="23" spans="2:12" ht="24.95" customHeight="1">
      <c r="B23" s="459" t="s">
        <v>440</v>
      </c>
      <c r="C23" s="603">
        <f>VALUE(SUBSTITUTE(伊勢市・志摩市!C48,"店",""))</f>
        <v>4</v>
      </c>
      <c r="D23" s="503">
        <f>伊勢市・志摩市!F48</f>
        <v>9000</v>
      </c>
      <c r="E23" s="461">
        <f>伊勢市・志摩市!J48</f>
        <v>0</v>
      </c>
      <c r="F23" s="469">
        <v>0</v>
      </c>
      <c r="G23" s="470"/>
      <c r="H23" s="460">
        <f t="shared" si="0"/>
        <v>9000</v>
      </c>
      <c r="I23" s="464">
        <f>E23</f>
        <v>0</v>
      </c>
      <c r="J23" s="609"/>
      <c r="K23" s="609"/>
      <c r="L23" s="609"/>
    </row>
    <row r="24" spans="2:12" ht="24.95" customHeight="1">
      <c r="B24" s="459" t="s">
        <v>441</v>
      </c>
      <c r="C24" s="603">
        <f>VALUE(SUBSTITUTE(度会郡･鳥羽市!C32,"店",""))</f>
        <v>13</v>
      </c>
      <c r="D24" s="503">
        <f>度会郡･鳥羽市!F32</f>
        <v>5400</v>
      </c>
      <c r="E24" s="461">
        <f>度会郡･鳥羽市!J32</f>
        <v>0</v>
      </c>
      <c r="F24" s="469">
        <v>0</v>
      </c>
      <c r="G24" s="470"/>
      <c r="H24" s="460">
        <f t="shared" si="0"/>
        <v>5400</v>
      </c>
      <c r="I24" s="464">
        <f>E24</f>
        <v>0</v>
      </c>
      <c r="J24" s="609"/>
      <c r="K24" s="609"/>
      <c r="L24" s="609"/>
    </row>
    <row r="25" spans="2:12" ht="24.95" customHeight="1">
      <c r="B25" s="459" t="s">
        <v>442</v>
      </c>
      <c r="C25" s="603">
        <f>VALUE(SUBSTITUTE(度会郡･鳥羽市!C47,"店",""))</f>
        <v>2</v>
      </c>
      <c r="D25" s="503">
        <f>度会郡･鳥羽市!F47</f>
        <v>3150</v>
      </c>
      <c r="E25" s="461">
        <f>度会郡･鳥羽市!J47</f>
        <v>0</v>
      </c>
      <c r="F25" s="469">
        <v>0</v>
      </c>
      <c r="G25" s="470"/>
      <c r="H25" s="460">
        <f t="shared" si="0"/>
        <v>3150</v>
      </c>
      <c r="I25" s="464">
        <f t="shared" ref="I25:I32" si="2">E25</f>
        <v>0</v>
      </c>
      <c r="J25" s="609"/>
      <c r="K25" s="609"/>
      <c r="L25" s="609"/>
    </row>
    <row r="26" spans="2:12" ht="24.95" customHeight="1">
      <c r="B26" s="459" t="s">
        <v>443</v>
      </c>
      <c r="C26" s="603">
        <f>VALUE(SUBSTITUTE(伊賀市・名張市!C28,"店",""))</f>
        <v>10</v>
      </c>
      <c r="D26" s="503">
        <f>伊賀市・名張市!F28</f>
        <v>7250</v>
      </c>
      <c r="E26" s="461">
        <f>伊賀市・名張市!J28</f>
        <v>0</v>
      </c>
      <c r="F26" s="469">
        <v>0</v>
      </c>
      <c r="G26" s="470"/>
      <c r="H26" s="460">
        <f t="shared" si="0"/>
        <v>7250</v>
      </c>
      <c r="I26" s="464">
        <f>E26</f>
        <v>0</v>
      </c>
      <c r="J26" s="609"/>
      <c r="K26" s="609"/>
      <c r="L26" s="609"/>
    </row>
    <row r="27" spans="2:12" ht="24.95" customHeight="1">
      <c r="B27" s="459" t="s">
        <v>444</v>
      </c>
      <c r="C27" s="603">
        <f>VALUE(SUBSTITUTE(伊賀市・名張市!C46,"店",""))</f>
        <v>3</v>
      </c>
      <c r="D27" s="503">
        <f>伊賀市・名張市!F46</f>
        <v>1700</v>
      </c>
      <c r="E27" s="461">
        <f>伊賀市・名張市!J46</f>
        <v>0</v>
      </c>
      <c r="F27" s="469">
        <v>0</v>
      </c>
      <c r="G27" s="470"/>
      <c r="H27" s="460">
        <f t="shared" si="0"/>
        <v>1700</v>
      </c>
      <c r="I27" s="464">
        <f>E27</f>
        <v>0</v>
      </c>
      <c r="J27" s="609"/>
      <c r="K27" s="609"/>
      <c r="L27" s="609"/>
    </row>
    <row r="28" spans="2:12" ht="24.95" customHeight="1">
      <c r="B28" s="459" t="s">
        <v>445</v>
      </c>
      <c r="C28" s="603">
        <f>VALUE(SUBSTITUTE(紀州!C17,"店",""))</f>
        <v>5</v>
      </c>
      <c r="D28" s="503">
        <f>紀州!F17</f>
        <v>4500</v>
      </c>
      <c r="E28" s="461">
        <f>紀州!J17</f>
        <v>0</v>
      </c>
      <c r="F28" s="469">
        <v>0</v>
      </c>
      <c r="G28" s="470"/>
      <c r="H28" s="460">
        <f t="shared" si="0"/>
        <v>4500</v>
      </c>
      <c r="I28" s="464">
        <f>E28</f>
        <v>0</v>
      </c>
      <c r="J28" s="609"/>
      <c r="K28" s="609"/>
      <c r="L28" s="609"/>
    </row>
    <row r="29" spans="2:12" ht="24.95" customHeight="1">
      <c r="B29" s="459" t="s">
        <v>446</v>
      </c>
      <c r="C29" s="603">
        <f>VALUE(SUBSTITUTE(紀州!C29,"店",""))</f>
        <v>4</v>
      </c>
      <c r="D29" s="503">
        <f>紀州!F29</f>
        <v>3600</v>
      </c>
      <c r="E29" s="461">
        <f>紀州!J29</f>
        <v>0</v>
      </c>
      <c r="F29" s="469">
        <v>0</v>
      </c>
      <c r="G29" s="470"/>
      <c r="H29" s="460">
        <f t="shared" si="0"/>
        <v>3600</v>
      </c>
      <c r="I29" s="464">
        <f t="shared" si="2"/>
        <v>0</v>
      </c>
      <c r="J29" s="609"/>
      <c r="K29" s="609"/>
      <c r="L29" s="609"/>
    </row>
    <row r="30" spans="2:12" ht="24.95" customHeight="1">
      <c r="B30" s="459" t="s">
        <v>447</v>
      </c>
      <c r="C30" s="603">
        <f>VALUE(SUBSTITUTE(紀州!C40,"店",""))</f>
        <v>3</v>
      </c>
      <c r="D30" s="503">
        <f>紀州!F40</f>
        <v>3450</v>
      </c>
      <c r="E30" s="461">
        <f>紀州!J40</f>
        <v>0</v>
      </c>
      <c r="F30" s="469">
        <v>0</v>
      </c>
      <c r="G30" s="470"/>
      <c r="H30" s="460">
        <f t="shared" si="0"/>
        <v>3450</v>
      </c>
      <c r="I30" s="464">
        <f t="shared" si="2"/>
        <v>0</v>
      </c>
      <c r="J30" s="609"/>
      <c r="K30" s="609"/>
      <c r="L30" s="609"/>
    </row>
    <row r="31" spans="2:12" ht="24.95" customHeight="1">
      <c r="B31" s="459" t="s">
        <v>448</v>
      </c>
      <c r="C31" s="603">
        <f>VALUE(SUBSTITUTE(紀州!C51,"店",""))</f>
        <v>2</v>
      </c>
      <c r="D31" s="503">
        <f>紀州!F51</f>
        <v>100</v>
      </c>
      <c r="E31" s="461">
        <f>紀州!J51</f>
        <v>0</v>
      </c>
      <c r="F31" s="469">
        <v>0</v>
      </c>
      <c r="G31" s="470"/>
      <c r="H31" s="460">
        <f t="shared" si="0"/>
        <v>100</v>
      </c>
      <c r="I31" s="464">
        <f t="shared" si="2"/>
        <v>0</v>
      </c>
      <c r="J31" s="609"/>
      <c r="K31" s="609"/>
      <c r="L31" s="609"/>
    </row>
    <row r="32" spans="2:12" ht="24.95" customHeight="1" thickBot="1">
      <c r="B32" s="471" t="s">
        <v>449</v>
      </c>
      <c r="C32" s="602">
        <f>VALUE(SUBSTITUTE(新宮市!C14,"店",""))</f>
        <v>1</v>
      </c>
      <c r="D32" s="504">
        <f>新宮市!F14</f>
        <v>350</v>
      </c>
      <c r="E32" s="472">
        <f>新宮市!J14</f>
        <v>0</v>
      </c>
      <c r="F32" s="473">
        <v>0</v>
      </c>
      <c r="G32" s="474"/>
      <c r="H32" s="460">
        <f>SUM(D32,F32)</f>
        <v>350</v>
      </c>
      <c r="I32" s="464">
        <f t="shared" si="2"/>
        <v>0</v>
      </c>
      <c r="J32" s="610"/>
      <c r="K32" s="610"/>
      <c r="L32" s="610"/>
    </row>
    <row r="33" spans="2:12" ht="24.95" customHeight="1" thickTop="1">
      <c r="B33" s="169" t="s">
        <v>173</v>
      </c>
      <c r="C33" s="475">
        <v>170</v>
      </c>
      <c r="D33" s="604">
        <f t="shared" ref="D33:I33" si="3">SUM(D11:D32)</f>
        <v>248250</v>
      </c>
      <c r="E33" s="479">
        <f t="shared" si="3"/>
        <v>0</v>
      </c>
      <c r="F33" s="478">
        <f t="shared" si="3"/>
        <v>210300</v>
      </c>
      <c r="G33" s="477">
        <f t="shared" si="3"/>
        <v>0</v>
      </c>
      <c r="H33" s="476">
        <f t="shared" si="3"/>
        <v>458550</v>
      </c>
      <c r="I33" s="479">
        <f t="shared" si="3"/>
        <v>0</v>
      </c>
      <c r="J33" s="611"/>
      <c r="K33" s="611"/>
      <c r="L33" s="611"/>
    </row>
    <row r="34" spans="2:12" ht="12.75" customHeight="1">
      <c r="B34" s="482" t="s">
        <v>272</v>
      </c>
      <c r="C34" s="480"/>
      <c r="D34" s="480"/>
      <c r="E34" s="480"/>
      <c r="F34" s="480"/>
      <c r="G34" s="480"/>
      <c r="H34" s="480"/>
      <c r="I34" s="480"/>
      <c r="J34" s="480"/>
      <c r="K34" s="480"/>
      <c r="L34" s="480"/>
    </row>
    <row r="35" spans="2:12">
      <c r="B35" s="482" t="s">
        <v>468</v>
      </c>
      <c r="C35" s="480"/>
      <c r="D35" s="480"/>
      <c r="E35" s="480"/>
      <c r="F35" s="480"/>
      <c r="G35" s="480"/>
      <c r="H35" s="480"/>
      <c r="I35" s="480"/>
      <c r="J35" s="480"/>
      <c r="K35" s="480"/>
      <c r="L35" s="480"/>
    </row>
    <row r="36" spans="2:12">
      <c r="B36" s="481" t="s">
        <v>469</v>
      </c>
      <c r="C36" s="480"/>
      <c r="D36" s="480"/>
      <c r="E36" s="480"/>
      <c r="F36" s="480"/>
      <c r="G36" s="480"/>
      <c r="H36" s="480"/>
      <c r="I36" s="480"/>
      <c r="J36" s="480"/>
      <c r="K36" s="480"/>
      <c r="L36" s="480"/>
    </row>
    <row r="37" spans="2:12">
      <c r="B37" s="482" t="s">
        <v>471</v>
      </c>
      <c r="C37" s="480"/>
      <c r="D37" s="480"/>
      <c r="E37" s="480"/>
      <c r="F37" s="480"/>
      <c r="G37" s="480"/>
      <c r="H37" s="480"/>
      <c r="I37" s="480"/>
      <c r="J37" s="480"/>
      <c r="K37" s="480"/>
      <c r="L37" s="480"/>
    </row>
    <row r="38" spans="2:12">
      <c r="B38" s="482" t="s">
        <v>473</v>
      </c>
      <c r="C38" s="480"/>
      <c r="D38" s="480"/>
      <c r="E38" s="480"/>
      <c r="F38" s="480"/>
      <c r="G38" s="480"/>
      <c r="H38" s="480"/>
      <c r="I38" s="480"/>
      <c r="J38" s="480"/>
      <c r="K38" s="480"/>
      <c r="L38" s="480"/>
    </row>
    <row r="39" spans="2:12">
      <c r="B39" s="481" t="s">
        <v>474</v>
      </c>
      <c r="C39" s="480"/>
      <c r="D39" s="480"/>
      <c r="E39" s="480"/>
      <c r="F39" s="480"/>
      <c r="G39" s="480"/>
      <c r="H39" s="480"/>
      <c r="I39" s="480"/>
      <c r="J39" s="480"/>
      <c r="K39" s="480"/>
      <c r="L39" s="480"/>
    </row>
    <row r="40" spans="2:12">
      <c r="B40" s="482" t="s">
        <v>472</v>
      </c>
    </row>
    <row r="41" spans="2:12" ht="28.5" customHeight="1"/>
  </sheetData>
  <sheetProtection algorithmName="SHA-512" hashValue="RzdQkjLfhgK+S5VjTGASxfkS/tndZBUe7aOTX4LoQqqkQe6lyGPbAH1lePfhALSO1MEIAAJPz/TbmrZ5bcWs+g==" saltValue="d14zX3RHxyY8peDncxFFMQ==" spinCount="100000" sheet="1" objects="1" scenarios="1"/>
  <mergeCells count="34">
    <mergeCell ref="J11:L11"/>
    <mergeCell ref="B5:D5"/>
    <mergeCell ref="E5:I5"/>
    <mergeCell ref="J5:L5"/>
    <mergeCell ref="B7:D7"/>
    <mergeCell ref="E7:I7"/>
    <mergeCell ref="J7:K7"/>
    <mergeCell ref="B9:B10"/>
    <mergeCell ref="C9:E9"/>
    <mergeCell ref="F9:G9"/>
    <mergeCell ref="H9:I9"/>
    <mergeCell ref="J9:L10"/>
    <mergeCell ref="J23:L23"/>
    <mergeCell ref="J12:L12"/>
    <mergeCell ref="J13:L13"/>
    <mergeCell ref="J14:L14"/>
    <mergeCell ref="J15:L15"/>
    <mergeCell ref="J16:L16"/>
    <mergeCell ref="J17:L17"/>
    <mergeCell ref="J18:L18"/>
    <mergeCell ref="J19:L19"/>
    <mergeCell ref="J20:L20"/>
    <mergeCell ref="J21:L21"/>
    <mergeCell ref="J22:L22"/>
    <mergeCell ref="J30:L30"/>
    <mergeCell ref="J31:L31"/>
    <mergeCell ref="J32:L32"/>
    <mergeCell ref="J33:L33"/>
    <mergeCell ref="J24:L24"/>
    <mergeCell ref="J25:L25"/>
    <mergeCell ref="J26:L26"/>
    <mergeCell ref="J27:L27"/>
    <mergeCell ref="J28:L28"/>
    <mergeCell ref="J29:L29"/>
  </mergeCells>
  <phoneticPr fontId="3"/>
  <dataValidations count="1">
    <dataValidation operator="lessThanOrEqual" allowBlank="1" showInputMessage="1" showErrorMessage="1" sqref="WVJ983074:WVJ98307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B34:B40" xr:uid="{A4BC2788-2271-4D9A-9217-760D51409258}"/>
  </dataValidations>
  <printOptions horizontalCentered="1"/>
  <pageMargins left="0.39370078740157483" right="0.39370078740157483" top="0.59055118110236227" bottom="0.39370078740157483" header="0.19685039370078741" footer="0.23622047244094491"/>
  <pageSetup paperSize="9" scale="94" orientation="portrait" r:id="rId1"/>
  <headerFooter alignWithMargins="0">
    <oddFooter>&amp;R&amp;9 2026年4月現在</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1"/>
  <sheetViews>
    <sheetView showGridLines="0" showZeros="0" zoomScale="80" zoomScaleNormal="80" workbookViewId="0">
      <selection activeCell="J10" sqref="J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11" width="11" customWidth="1"/>
    <col min="12" max="12" width="5.625" customWidth="1"/>
    <col min="13" max="13" width="5.375" customWidth="1"/>
    <col min="14" max="14" width="8.375" customWidth="1"/>
    <col min="15" max="15" width="12.875" customWidth="1"/>
    <col min="16" max="16" width="5.5" customWidth="1"/>
    <col min="17" max="17" width="2" customWidth="1"/>
    <col min="18" max="18" width="36.125" customWidth="1"/>
  </cols>
  <sheetData>
    <row r="1" spans="1:16" ht="14.25" customHeight="1">
      <c r="B1" s="123"/>
      <c r="K1" s="725"/>
      <c r="L1" s="726"/>
      <c r="M1" s="726"/>
    </row>
    <row r="2" spans="1:16" ht="39" customHeight="1">
      <c r="B2" s="1" t="s">
        <v>0</v>
      </c>
      <c r="C2" s="734">
        <f>表紙!B5</f>
        <v>0</v>
      </c>
      <c r="D2" s="734"/>
      <c r="E2" s="734"/>
      <c r="F2" s="735"/>
      <c r="G2" s="1" t="s">
        <v>1</v>
      </c>
      <c r="H2" s="729">
        <f>表紙!E5</f>
        <v>0</v>
      </c>
      <c r="I2" s="729"/>
      <c r="J2" s="729"/>
      <c r="K2" s="729"/>
      <c r="L2" s="730"/>
      <c r="M2" s="1" t="s">
        <v>2</v>
      </c>
      <c r="N2" s="722">
        <f>表紙!J5</f>
        <v>0</v>
      </c>
      <c r="O2" s="722"/>
      <c r="P2" s="723"/>
    </row>
    <row r="3" spans="1:16" ht="39" customHeight="1">
      <c r="B3" s="57" t="s">
        <v>176</v>
      </c>
      <c r="C3" s="736">
        <f>表紙!B7</f>
        <v>0</v>
      </c>
      <c r="D3" s="736"/>
      <c r="E3" s="736"/>
      <c r="F3" s="737"/>
      <c r="G3" s="57" t="s">
        <v>177</v>
      </c>
      <c r="H3" s="729">
        <f>表紙!E7</f>
        <v>0</v>
      </c>
      <c r="I3" s="729"/>
      <c r="J3" s="729"/>
      <c r="K3" s="729"/>
      <c r="L3" s="730"/>
      <c r="M3" s="122" t="s">
        <v>3</v>
      </c>
      <c r="N3" s="724">
        <f>SUM(L21+L31+L45+L53)</f>
        <v>0</v>
      </c>
      <c r="O3" s="724"/>
      <c r="P3" s="43" t="s">
        <v>4</v>
      </c>
    </row>
    <row r="4" spans="1:16" ht="15.75" customHeight="1"/>
    <row r="5" spans="1:16" ht="18" customHeight="1">
      <c r="B5" s="741" t="s">
        <v>183</v>
      </c>
      <c r="C5" s="741"/>
      <c r="D5" s="741"/>
      <c r="K5" s="131"/>
      <c r="L5" s="131"/>
      <c r="M5" s="705" t="s">
        <v>178</v>
      </c>
      <c r="N5" s="705"/>
      <c r="O5" s="127">
        <f>F21</f>
        <v>21050</v>
      </c>
      <c r="P5" s="2" t="s">
        <v>4</v>
      </c>
    </row>
    <row r="6" spans="1:16" ht="18" customHeight="1">
      <c r="B6" s="741"/>
      <c r="C6" s="741"/>
      <c r="D6" s="741"/>
      <c r="K6" s="131"/>
      <c r="L6" s="131"/>
      <c r="M6" s="705" t="s">
        <v>176</v>
      </c>
      <c r="N6" s="705"/>
      <c r="O6" s="127">
        <f>H21</f>
        <v>28750</v>
      </c>
      <c r="P6" s="2" t="s">
        <v>4</v>
      </c>
    </row>
    <row r="7" spans="1:16" ht="18" customHeight="1">
      <c r="K7" s="132"/>
      <c r="L7" s="132"/>
      <c r="M7" s="681" t="s">
        <v>505</v>
      </c>
      <c r="N7" s="681"/>
      <c r="O7" s="128">
        <f>SUM(O5:O6)</f>
        <v>49800</v>
      </c>
      <c r="P7" s="2" t="s">
        <v>4</v>
      </c>
    </row>
    <row r="8" spans="1:16" ht="18" customHeight="1">
      <c r="A8" s="3"/>
      <c r="B8" s="713" t="s">
        <v>5</v>
      </c>
      <c r="C8" s="712" t="s">
        <v>221</v>
      </c>
      <c r="D8" s="713"/>
      <c r="E8" s="713"/>
      <c r="F8" s="713"/>
      <c r="G8" s="713"/>
      <c r="H8" s="713"/>
      <c r="I8" s="713"/>
      <c r="J8" s="702" t="s">
        <v>225</v>
      </c>
      <c r="K8" s="703"/>
      <c r="L8" s="703"/>
      <c r="M8" s="704"/>
      <c r="N8" s="713" t="s">
        <v>7</v>
      </c>
      <c r="O8" s="713"/>
      <c r="P8" s="714"/>
    </row>
    <row r="9" spans="1:16" ht="18" customHeight="1">
      <c r="A9" s="3"/>
      <c r="B9" s="742"/>
      <c r="C9" s="631" t="s">
        <v>8</v>
      </c>
      <c r="D9" s="632"/>
      <c r="E9" s="633"/>
      <c r="F9" s="631" t="s">
        <v>224</v>
      </c>
      <c r="G9" s="633"/>
      <c r="H9" s="4" t="s">
        <v>6</v>
      </c>
      <c r="I9" s="129" t="s">
        <v>504</v>
      </c>
      <c r="J9" s="120" t="s">
        <v>222</v>
      </c>
      <c r="K9" s="121" t="s">
        <v>223</v>
      </c>
      <c r="L9" s="677" t="s">
        <v>504</v>
      </c>
      <c r="M9" s="678"/>
      <c r="N9" s="742"/>
      <c r="O9" s="742"/>
      <c r="P9" s="747"/>
    </row>
    <row r="10" spans="1:16" ht="24" customHeight="1">
      <c r="A10" s="3"/>
      <c r="B10" s="147"/>
      <c r="C10" s="142"/>
      <c r="D10" s="6" t="s">
        <v>331</v>
      </c>
      <c r="E10" s="7" t="s">
        <v>238</v>
      </c>
      <c r="F10" s="743">
        <v>2350</v>
      </c>
      <c r="G10" s="744"/>
      <c r="H10" s="485">
        <f>I10-F10</f>
        <v>4100</v>
      </c>
      <c r="I10" s="494">
        <v>6450</v>
      </c>
      <c r="J10" s="429"/>
      <c r="K10" s="430"/>
      <c r="L10" s="745">
        <f>SUM(J10:K10)</f>
        <v>0</v>
      </c>
      <c r="M10" s="746"/>
      <c r="N10" s="758"/>
      <c r="O10" s="759"/>
      <c r="P10" s="760"/>
    </row>
    <row r="11" spans="1:16" ht="24" customHeight="1">
      <c r="A11" s="3"/>
      <c r="B11" s="17"/>
      <c r="C11" s="151"/>
      <c r="D11" s="12" t="s">
        <v>322</v>
      </c>
      <c r="E11" s="7" t="s">
        <v>238</v>
      </c>
      <c r="F11" s="682">
        <v>3150</v>
      </c>
      <c r="G11" s="683"/>
      <c r="H11" s="485">
        <f t="shared" ref="H11:H19" si="0">I11-F11</f>
        <v>5850</v>
      </c>
      <c r="I11" s="486">
        <v>9000</v>
      </c>
      <c r="J11" s="431"/>
      <c r="K11" s="432"/>
      <c r="L11" s="694">
        <f t="shared" ref="L11:L20" si="1">SUM(J11:K11)</f>
        <v>0</v>
      </c>
      <c r="M11" s="686"/>
      <c r="N11" s="687"/>
      <c r="O11" s="688"/>
      <c r="P11" s="689"/>
    </row>
    <row r="12" spans="1:16" ht="24" customHeight="1">
      <c r="A12" s="3"/>
      <c r="B12" s="17"/>
      <c r="C12" s="151"/>
      <c r="D12" s="12" t="s">
        <v>323</v>
      </c>
      <c r="E12" s="7" t="s">
        <v>239</v>
      </c>
      <c r="F12" s="682">
        <v>1700</v>
      </c>
      <c r="G12" s="683"/>
      <c r="H12" s="485">
        <f t="shared" si="0"/>
        <v>3300</v>
      </c>
      <c r="I12" s="486">
        <v>5000</v>
      </c>
      <c r="J12" s="431"/>
      <c r="K12" s="432"/>
      <c r="L12" s="694">
        <f t="shared" si="1"/>
        <v>0</v>
      </c>
      <c r="M12" s="686"/>
      <c r="N12" s="687"/>
      <c r="O12" s="688"/>
      <c r="P12" s="689"/>
    </row>
    <row r="13" spans="1:16" ht="24" customHeight="1">
      <c r="A13" s="3"/>
      <c r="B13" s="17"/>
      <c r="C13" s="151"/>
      <c r="D13" s="12" t="s">
        <v>324</v>
      </c>
      <c r="E13" s="7" t="s">
        <v>240</v>
      </c>
      <c r="F13" s="682">
        <v>850</v>
      </c>
      <c r="G13" s="683"/>
      <c r="H13" s="485">
        <f t="shared" si="0"/>
        <v>800</v>
      </c>
      <c r="I13" s="486">
        <v>1650</v>
      </c>
      <c r="J13" s="431"/>
      <c r="K13" s="433"/>
      <c r="L13" s="694">
        <f t="shared" si="1"/>
        <v>0</v>
      </c>
      <c r="M13" s="686"/>
      <c r="N13" s="687"/>
      <c r="O13" s="688"/>
      <c r="P13" s="689"/>
    </row>
    <row r="14" spans="1:16" ht="24" customHeight="1">
      <c r="A14" s="3"/>
      <c r="B14" s="17"/>
      <c r="C14" s="151"/>
      <c r="D14" s="12" t="s">
        <v>325</v>
      </c>
      <c r="E14" s="7" t="s">
        <v>238</v>
      </c>
      <c r="F14" s="682">
        <v>1000</v>
      </c>
      <c r="G14" s="683"/>
      <c r="H14" s="483">
        <f t="shared" si="0"/>
        <v>1050</v>
      </c>
      <c r="I14" s="486">
        <v>2050</v>
      </c>
      <c r="J14" s="431"/>
      <c r="K14" s="432"/>
      <c r="L14" s="694">
        <f t="shared" si="1"/>
        <v>0</v>
      </c>
      <c r="M14" s="686"/>
      <c r="N14" s="687"/>
      <c r="O14" s="688"/>
      <c r="P14" s="689"/>
    </row>
    <row r="15" spans="1:16" ht="24" customHeight="1">
      <c r="A15" s="3"/>
      <c r="B15" s="18"/>
      <c r="C15" s="151"/>
      <c r="D15" s="12" t="s">
        <v>9</v>
      </c>
      <c r="E15" s="7" t="s">
        <v>241</v>
      </c>
      <c r="F15" s="682">
        <v>3400</v>
      </c>
      <c r="G15" s="683"/>
      <c r="H15" s="485">
        <f t="shared" si="0"/>
        <v>5600</v>
      </c>
      <c r="I15" s="486">
        <v>9000</v>
      </c>
      <c r="J15" s="431"/>
      <c r="K15" s="431"/>
      <c r="L15" s="694">
        <f t="shared" si="1"/>
        <v>0</v>
      </c>
      <c r="M15" s="686"/>
      <c r="N15" s="687"/>
      <c r="O15" s="688"/>
      <c r="P15" s="689"/>
    </row>
    <row r="16" spans="1:16" ht="24" customHeight="1">
      <c r="A16" s="3"/>
      <c r="B16" s="17"/>
      <c r="C16" s="151"/>
      <c r="D16" s="12" t="s">
        <v>10</v>
      </c>
      <c r="E16" s="7" t="s">
        <v>241</v>
      </c>
      <c r="F16" s="682">
        <v>2900</v>
      </c>
      <c r="G16" s="683"/>
      <c r="H16" s="485">
        <f t="shared" si="0"/>
        <v>4450</v>
      </c>
      <c r="I16" s="486">
        <v>7350</v>
      </c>
      <c r="J16" s="431"/>
      <c r="K16" s="431"/>
      <c r="L16" s="694">
        <f t="shared" si="1"/>
        <v>0</v>
      </c>
      <c r="M16" s="686"/>
      <c r="N16" s="687"/>
      <c r="O16" s="688"/>
      <c r="P16" s="689"/>
    </row>
    <row r="17" spans="1:16" ht="24" customHeight="1">
      <c r="A17" s="3"/>
      <c r="B17" s="17"/>
      <c r="C17" s="151"/>
      <c r="D17" s="12" t="s">
        <v>259</v>
      </c>
      <c r="E17" s="7" t="s">
        <v>242</v>
      </c>
      <c r="F17" s="682">
        <v>850</v>
      </c>
      <c r="G17" s="683"/>
      <c r="H17" s="485">
        <f t="shared" si="0"/>
        <v>1050</v>
      </c>
      <c r="I17" s="486">
        <v>1900</v>
      </c>
      <c r="J17" s="431"/>
      <c r="K17" s="431"/>
      <c r="L17" s="694">
        <f>SUM(J17:K17)</f>
        <v>0</v>
      </c>
      <c r="M17" s="686"/>
      <c r="N17" s="687"/>
      <c r="O17" s="688"/>
      <c r="P17" s="689"/>
    </row>
    <row r="18" spans="1:16" ht="24" customHeight="1">
      <c r="A18" s="3"/>
      <c r="B18" s="17"/>
      <c r="C18" s="151"/>
      <c r="D18" s="12" t="s">
        <v>11</v>
      </c>
      <c r="E18" s="7" t="s">
        <v>242</v>
      </c>
      <c r="F18" s="682">
        <v>2050</v>
      </c>
      <c r="G18" s="683"/>
      <c r="H18" s="485">
        <f t="shared" si="0"/>
        <v>1650</v>
      </c>
      <c r="I18" s="486">
        <v>3700</v>
      </c>
      <c r="J18" s="431"/>
      <c r="K18" s="431"/>
      <c r="L18" s="694">
        <f t="shared" si="1"/>
        <v>0</v>
      </c>
      <c r="M18" s="686"/>
      <c r="N18" s="687"/>
      <c r="O18" s="688"/>
      <c r="P18" s="689"/>
    </row>
    <row r="19" spans="1:16" ht="24" customHeight="1">
      <c r="A19" s="3"/>
      <c r="B19" s="17"/>
      <c r="C19" s="151"/>
      <c r="D19" s="12" t="s">
        <v>326</v>
      </c>
      <c r="E19" s="7" t="s">
        <v>243</v>
      </c>
      <c r="F19" s="682">
        <v>2800</v>
      </c>
      <c r="G19" s="683"/>
      <c r="H19" s="485">
        <f t="shared" si="0"/>
        <v>900</v>
      </c>
      <c r="I19" s="486">
        <v>3700</v>
      </c>
      <c r="J19" s="432"/>
      <c r="K19" s="432"/>
      <c r="L19" s="694">
        <f>SUM(J19:K19)</f>
        <v>0</v>
      </c>
      <c r="M19" s="686"/>
      <c r="N19" s="687"/>
      <c r="O19" s="688"/>
      <c r="P19" s="689"/>
    </row>
    <row r="20" spans="1:16" ht="24" customHeight="1" thickBot="1">
      <c r="A20" s="3"/>
      <c r="B20" s="148"/>
      <c r="C20" s="142"/>
      <c r="D20" s="6"/>
      <c r="E20" s="52"/>
      <c r="F20" s="718"/>
      <c r="G20" s="719"/>
      <c r="H20" s="168">
        <f>I20-F20</f>
        <v>0</v>
      </c>
      <c r="I20" s="167"/>
      <c r="J20" s="227"/>
      <c r="K20" s="228"/>
      <c r="L20" s="694">
        <f t="shared" si="1"/>
        <v>0</v>
      </c>
      <c r="M20" s="686"/>
      <c r="N20" s="697"/>
      <c r="O20" s="698"/>
      <c r="P20" s="699"/>
    </row>
    <row r="21" spans="1:16" ht="24" customHeight="1" thickTop="1">
      <c r="A21" s="3"/>
      <c r="B21" s="155"/>
      <c r="C21" s="738" t="str">
        <f>CONCATENATE(FIXED(COUNTA(D10:D20),0,0),"店")</f>
        <v>10店</v>
      </c>
      <c r="D21" s="739"/>
      <c r="E21" s="740"/>
      <c r="F21" s="692">
        <f>SUM(F10:F20)</f>
        <v>21050</v>
      </c>
      <c r="G21" s="693"/>
      <c r="H21" s="21">
        <f>SUM(H10:H20)</f>
        <v>28750</v>
      </c>
      <c r="I21" s="22">
        <f>SUM(I10:I20)</f>
        <v>49800</v>
      </c>
      <c r="J21" s="229">
        <f>SUM(J10:J20)</f>
        <v>0</v>
      </c>
      <c r="K21" s="230">
        <f>SUM(K10:K20)</f>
        <v>0</v>
      </c>
      <c r="L21" s="700">
        <f>SUM(L10:M20)</f>
        <v>0</v>
      </c>
      <c r="M21" s="701"/>
      <c r="N21" s="706"/>
      <c r="O21" s="707"/>
      <c r="P21" s="708"/>
    </row>
    <row r="22" spans="1:16" ht="13.5" customHeight="1"/>
    <row r="23" spans="1:16" ht="18" customHeight="1">
      <c r="B23" s="733" t="s">
        <v>185</v>
      </c>
      <c r="C23" s="733"/>
      <c r="D23" s="733"/>
      <c r="K23" s="127"/>
      <c r="L23" s="127"/>
      <c r="M23" s="705" t="s">
        <v>178</v>
      </c>
      <c r="N23" s="705"/>
      <c r="O23" s="127">
        <f>F31</f>
        <v>3200</v>
      </c>
      <c r="P23" s="2" t="s">
        <v>4</v>
      </c>
    </row>
    <row r="24" spans="1:16" ht="18" customHeight="1">
      <c r="B24" s="733"/>
      <c r="C24" s="733"/>
      <c r="D24" s="733"/>
      <c r="K24" s="127"/>
      <c r="L24" s="127"/>
      <c r="M24" s="705" t="s">
        <v>176</v>
      </c>
      <c r="N24" s="705"/>
      <c r="O24" s="127">
        <f>H31</f>
        <v>4700</v>
      </c>
      <c r="P24" s="2" t="s">
        <v>4</v>
      </c>
    </row>
    <row r="25" spans="1:16" ht="18" customHeight="1">
      <c r="K25" s="133"/>
      <c r="L25" s="134"/>
      <c r="M25" s="681" t="s">
        <v>505</v>
      </c>
      <c r="N25" s="681"/>
      <c r="O25" s="128">
        <f>SUM(O23:O24)</f>
        <v>7900</v>
      </c>
      <c r="P25" s="2" t="s">
        <v>4</v>
      </c>
    </row>
    <row r="26" spans="1:16" ht="18" customHeight="1">
      <c r="B26" s="712" t="s">
        <v>5</v>
      </c>
      <c r="C26" s="712" t="s">
        <v>221</v>
      </c>
      <c r="D26" s="713"/>
      <c r="E26" s="713"/>
      <c r="F26" s="713"/>
      <c r="G26" s="713"/>
      <c r="H26" s="713"/>
      <c r="I26" s="713"/>
      <c r="J26" s="702" t="s">
        <v>225</v>
      </c>
      <c r="K26" s="703"/>
      <c r="L26" s="703"/>
      <c r="M26" s="704"/>
      <c r="N26" s="751" t="s">
        <v>7</v>
      </c>
      <c r="O26" s="751"/>
      <c r="P26" s="752"/>
    </row>
    <row r="27" spans="1:16" ht="18" customHeight="1">
      <c r="B27" s="715"/>
      <c r="C27" s="631" t="s">
        <v>8</v>
      </c>
      <c r="D27" s="632"/>
      <c r="E27" s="633"/>
      <c r="F27" s="631" t="s">
        <v>224</v>
      </c>
      <c r="G27" s="633"/>
      <c r="H27" s="5" t="s">
        <v>6</v>
      </c>
      <c r="I27" s="129" t="s">
        <v>504</v>
      </c>
      <c r="J27" s="118" t="s">
        <v>222</v>
      </c>
      <c r="K27" s="119" t="s">
        <v>223</v>
      </c>
      <c r="L27" s="677" t="s">
        <v>504</v>
      </c>
      <c r="M27" s="678"/>
      <c r="N27" s="753"/>
      <c r="O27" s="753"/>
      <c r="P27" s="754"/>
    </row>
    <row r="28" spans="1:16" ht="24" customHeight="1">
      <c r="B28" s="31" t="s">
        <v>329</v>
      </c>
      <c r="C28" s="146"/>
      <c r="D28" s="289" t="s">
        <v>327</v>
      </c>
      <c r="E28" s="153" t="s">
        <v>241</v>
      </c>
      <c r="F28" s="682">
        <v>3200</v>
      </c>
      <c r="G28" s="683"/>
      <c r="H28" s="486">
        <f>I28-F28</f>
        <v>4700</v>
      </c>
      <c r="I28" s="15">
        <v>7900</v>
      </c>
      <c r="J28" s="434"/>
      <c r="K28" s="434"/>
      <c r="L28" s="695">
        <f>SUM(J28:K28)</f>
        <v>0</v>
      </c>
      <c r="M28" s="696"/>
      <c r="N28" s="755" t="s">
        <v>330</v>
      </c>
      <c r="O28" s="756"/>
      <c r="P28" s="757"/>
    </row>
    <row r="29" spans="1:16" ht="24" customHeight="1">
      <c r="B29" s="35"/>
      <c r="C29" s="151"/>
      <c r="D29" s="289"/>
      <c r="E29" s="153"/>
      <c r="F29" s="727"/>
      <c r="G29" s="728"/>
      <c r="H29" s="15"/>
      <c r="I29" s="15"/>
      <c r="J29" s="226"/>
      <c r="K29" s="226"/>
      <c r="L29" s="694">
        <f>SUM(J29:K29)</f>
        <v>0</v>
      </c>
      <c r="M29" s="686"/>
      <c r="N29" s="748" t="s">
        <v>328</v>
      </c>
      <c r="O29" s="749"/>
      <c r="P29" s="750"/>
    </row>
    <row r="30" spans="1:16" ht="24" customHeight="1" thickBot="1">
      <c r="B30" s="24"/>
      <c r="C30" s="151"/>
      <c r="D30" s="289"/>
      <c r="E30" s="153"/>
      <c r="F30" s="290"/>
      <c r="G30" s="13"/>
      <c r="H30" s="15"/>
      <c r="I30" s="15"/>
      <c r="J30" s="222"/>
      <c r="K30" s="336"/>
      <c r="L30" s="224"/>
      <c r="M30" s="225"/>
      <c r="N30" s="709" t="s">
        <v>404</v>
      </c>
      <c r="O30" s="710"/>
      <c r="P30" s="711"/>
    </row>
    <row r="31" spans="1:16" ht="24" customHeight="1" thickTop="1">
      <c r="B31" s="156"/>
      <c r="C31" s="738" t="str">
        <f>CONCATENATE(FIXED(COUNTA(D28:D30),0,0)," 店")</f>
        <v>1 店</v>
      </c>
      <c r="D31" s="739"/>
      <c r="E31" s="740"/>
      <c r="F31" s="731">
        <f>SUM(F28:F30)</f>
        <v>3200</v>
      </c>
      <c r="G31" s="732"/>
      <c r="H31" s="33">
        <f>SUM(H28:H30)</f>
        <v>4700</v>
      </c>
      <c r="I31" s="33">
        <f>SUM(I28:I30)</f>
        <v>7900</v>
      </c>
      <c r="J31" s="229">
        <f>SUM(J28:J30)</f>
        <v>0</v>
      </c>
      <c r="K31" s="230">
        <f>SUM(K28:K30)</f>
        <v>0</v>
      </c>
      <c r="L31" s="700">
        <f>SUM(L28:M30)</f>
        <v>0</v>
      </c>
      <c r="M31" s="701"/>
      <c r="N31" s="706"/>
      <c r="O31" s="707"/>
      <c r="P31" s="708"/>
    </row>
    <row r="32" spans="1:16" ht="14.25" customHeight="1"/>
    <row r="33" spans="1:16" ht="18" customHeight="1">
      <c r="B33" s="733" t="s">
        <v>184</v>
      </c>
      <c r="C33" s="733"/>
      <c r="D33" s="733"/>
      <c r="E33" s="733"/>
      <c r="K33" s="127"/>
      <c r="L33" s="127"/>
      <c r="M33" s="705" t="s">
        <v>178</v>
      </c>
      <c r="N33" s="705"/>
      <c r="O33" s="127">
        <f>F45</f>
        <v>7500</v>
      </c>
      <c r="P33" s="2" t="s">
        <v>4</v>
      </c>
    </row>
    <row r="34" spans="1:16" ht="18" customHeight="1">
      <c r="B34" s="733"/>
      <c r="C34" s="733"/>
      <c r="D34" s="733"/>
      <c r="E34" s="733"/>
      <c r="K34" s="127"/>
      <c r="L34" s="127"/>
      <c r="M34" s="705" t="s">
        <v>176</v>
      </c>
      <c r="N34" s="705"/>
      <c r="O34" s="127">
        <f>H45</f>
        <v>4600</v>
      </c>
      <c r="P34" s="2" t="s">
        <v>4</v>
      </c>
    </row>
    <row r="35" spans="1:16" ht="18" customHeight="1">
      <c r="K35" s="128"/>
      <c r="L35" s="128"/>
      <c r="M35" s="681" t="s">
        <v>505</v>
      </c>
      <c r="N35" s="681"/>
      <c r="O35" s="128">
        <f>SUM(O33:O34)</f>
        <v>12100</v>
      </c>
      <c r="P35" s="2" t="s">
        <v>4</v>
      </c>
    </row>
    <row r="36" spans="1:16" ht="18" customHeight="1">
      <c r="B36" s="712" t="s">
        <v>5</v>
      </c>
      <c r="C36" s="712" t="s">
        <v>221</v>
      </c>
      <c r="D36" s="713"/>
      <c r="E36" s="713"/>
      <c r="F36" s="713"/>
      <c r="G36" s="713"/>
      <c r="H36" s="713"/>
      <c r="I36" s="713"/>
      <c r="J36" s="702" t="s">
        <v>225</v>
      </c>
      <c r="K36" s="703"/>
      <c r="L36" s="703"/>
      <c r="M36" s="704"/>
      <c r="N36" s="712" t="s">
        <v>7</v>
      </c>
      <c r="O36" s="713"/>
      <c r="P36" s="714"/>
    </row>
    <row r="37" spans="1:16" ht="18" customHeight="1">
      <c r="B37" s="715"/>
      <c r="C37" s="631" t="s">
        <v>8</v>
      </c>
      <c r="D37" s="632"/>
      <c r="E37" s="633"/>
      <c r="F37" s="631" t="s">
        <v>224</v>
      </c>
      <c r="G37" s="633"/>
      <c r="H37" s="5" t="s">
        <v>6</v>
      </c>
      <c r="I37" s="129" t="s">
        <v>504</v>
      </c>
      <c r="J37" s="5" t="s">
        <v>222</v>
      </c>
      <c r="K37" s="5" t="s">
        <v>223</v>
      </c>
      <c r="L37" s="677" t="s">
        <v>504</v>
      </c>
      <c r="M37" s="678"/>
      <c r="N37" s="715"/>
      <c r="O37" s="716"/>
      <c r="P37" s="717"/>
    </row>
    <row r="38" spans="1:16" ht="24" customHeight="1">
      <c r="B38" s="27" t="s">
        <v>395</v>
      </c>
      <c r="C38" s="151"/>
      <c r="D38" s="37" t="s">
        <v>13</v>
      </c>
      <c r="E38" s="7" t="s">
        <v>243</v>
      </c>
      <c r="F38" s="682">
        <v>1450</v>
      </c>
      <c r="G38" s="683"/>
      <c r="H38" s="486">
        <f>I38-F38</f>
        <v>1350</v>
      </c>
      <c r="I38" s="484">
        <v>2800</v>
      </c>
      <c r="J38" s="434"/>
      <c r="K38" s="432"/>
      <c r="L38" s="685">
        <f>SUM(J38:K38)</f>
        <v>0</v>
      </c>
      <c r="M38" s="686"/>
      <c r="N38" s="758"/>
      <c r="O38" s="759"/>
      <c r="P38" s="760"/>
    </row>
    <row r="39" spans="1:16" ht="24" customHeight="1">
      <c r="B39" s="117" t="s">
        <v>179</v>
      </c>
      <c r="C39" s="159"/>
      <c r="D39" s="12" t="s">
        <v>217</v>
      </c>
      <c r="E39" s="7" t="s">
        <v>243</v>
      </c>
      <c r="F39" s="682">
        <v>800</v>
      </c>
      <c r="G39" s="683"/>
      <c r="H39" s="486">
        <f>I39-F39</f>
        <v>1050</v>
      </c>
      <c r="I39" s="486">
        <v>1850</v>
      </c>
      <c r="J39" s="434"/>
      <c r="K39" s="432"/>
      <c r="L39" s="685">
        <f>SUM(J39:K39)</f>
        <v>0</v>
      </c>
      <c r="M39" s="686"/>
      <c r="N39" s="687"/>
      <c r="O39" s="688"/>
      <c r="P39" s="689"/>
    </row>
    <row r="40" spans="1:16" ht="24" customHeight="1">
      <c r="B40" s="24" t="s">
        <v>179</v>
      </c>
      <c r="C40" s="151"/>
      <c r="D40" s="12" t="s">
        <v>12</v>
      </c>
      <c r="E40" s="26" t="s">
        <v>245</v>
      </c>
      <c r="F40" s="682">
        <v>1000</v>
      </c>
      <c r="G40" s="683"/>
      <c r="H40" s="486">
        <f>I40-F40</f>
        <v>1000</v>
      </c>
      <c r="I40" s="484">
        <v>2000</v>
      </c>
      <c r="J40" s="434"/>
      <c r="K40" s="432"/>
      <c r="L40" s="685">
        <f t="shared" ref="L40:L44" si="2">SUM(J40:K40)</f>
        <v>0</v>
      </c>
      <c r="M40" s="686"/>
      <c r="N40" s="687"/>
      <c r="O40" s="688"/>
      <c r="P40" s="689"/>
    </row>
    <row r="41" spans="1:16" ht="24" customHeight="1">
      <c r="A41" s="3"/>
      <c r="B41" s="136" t="s">
        <v>219</v>
      </c>
      <c r="C41" s="159"/>
      <c r="D41" s="12" t="s">
        <v>218</v>
      </c>
      <c r="E41" s="7" t="s">
        <v>243</v>
      </c>
      <c r="F41" s="720">
        <v>1150</v>
      </c>
      <c r="G41" s="721"/>
      <c r="H41" s="486">
        <f>I41-F41</f>
        <v>1200</v>
      </c>
      <c r="I41" s="491">
        <v>2350</v>
      </c>
      <c r="J41" s="434"/>
      <c r="K41" s="432"/>
      <c r="L41" s="690">
        <f t="shared" si="2"/>
        <v>0</v>
      </c>
      <c r="M41" s="691"/>
      <c r="N41" s="687"/>
      <c r="O41" s="688"/>
      <c r="P41" s="689"/>
    </row>
    <row r="42" spans="1:16" ht="24" customHeight="1">
      <c r="B42" s="24" t="s">
        <v>181</v>
      </c>
      <c r="C42" s="151"/>
      <c r="D42" s="12" t="s">
        <v>14</v>
      </c>
      <c r="E42" s="7" t="s">
        <v>243</v>
      </c>
      <c r="F42" s="682">
        <v>1650</v>
      </c>
      <c r="G42" s="683"/>
      <c r="H42" s="496"/>
      <c r="I42" s="486">
        <f>F42</f>
        <v>1650</v>
      </c>
      <c r="J42" s="434"/>
      <c r="K42" s="236"/>
      <c r="L42" s="690">
        <f t="shared" si="2"/>
        <v>0</v>
      </c>
      <c r="M42" s="691"/>
      <c r="N42" s="687"/>
      <c r="O42" s="688"/>
      <c r="P42" s="689"/>
    </row>
    <row r="43" spans="1:16" ht="24" customHeight="1">
      <c r="B43" s="28" t="s">
        <v>180</v>
      </c>
      <c r="C43" s="160"/>
      <c r="D43" s="12" t="s">
        <v>15</v>
      </c>
      <c r="E43" s="7" t="s">
        <v>242</v>
      </c>
      <c r="F43" s="682">
        <v>1450</v>
      </c>
      <c r="G43" s="683"/>
      <c r="H43" s="496">
        <v>0</v>
      </c>
      <c r="I43" s="573">
        <f>SUM(F43)</f>
        <v>1450</v>
      </c>
      <c r="J43" s="434"/>
      <c r="K43" s="236"/>
      <c r="L43" s="690">
        <f>SUM(J43:K43)</f>
        <v>0</v>
      </c>
      <c r="M43" s="691"/>
      <c r="N43" s="687"/>
      <c r="O43" s="688"/>
      <c r="P43" s="689"/>
    </row>
    <row r="44" spans="1:16" ht="24" customHeight="1" thickBot="1">
      <c r="B44" s="150"/>
      <c r="C44" s="161"/>
      <c r="D44" s="6"/>
      <c r="E44" s="162"/>
      <c r="F44" s="765"/>
      <c r="G44" s="766"/>
      <c r="H44" s="166">
        <f>I44-F44</f>
        <v>0</v>
      </c>
      <c r="I44" s="166"/>
      <c r="J44" s="233"/>
      <c r="K44" s="233"/>
      <c r="L44" s="690">
        <f t="shared" si="2"/>
        <v>0</v>
      </c>
      <c r="M44" s="691"/>
      <c r="N44" s="697"/>
      <c r="O44" s="698"/>
      <c r="P44" s="699"/>
    </row>
    <row r="45" spans="1:16" ht="24" customHeight="1" thickTop="1">
      <c r="B45" s="154"/>
      <c r="C45" s="738" t="str">
        <f>CONCATENATE(FIXED(COUNTA(D38:D44),0,0)," 店")</f>
        <v>6 店</v>
      </c>
      <c r="D45" s="739"/>
      <c r="E45" s="740"/>
      <c r="F45" s="692">
        <f>SUM(F38:F44)</f>
        <v>7500</v>
      </c>
      <c r="G45" s="693"/>
      <c r="H45" s="22">
        <f>SUM(H38:H44)</f>
        <v>4600</v>
      </c>
      <c r="I45" s="22">
        <f>SUM(I38:I44)</f>
        <v>12100</v>
      </c>
      <c r="J45" s="238">
        <f>SUM(J38:J44)</f>
        <v>0</v>
      </c>
      <c r="K45" s="238">
        <f>SUM(K38:K44)</f>
        <v>0</v>
      </c>
      <c r="L45" s="684">
        <f>SUM(L38:M44)</f>
        <v>0</v>
      </c>
      <c r="M45" s="684"/>
      <c r="N45" s="767"/>
      <c r="O45" s="768"/>
      <c r="P45" s="769"/>
    </row>
    <row r="46" spans="1:16" ht="8.25" customHeight="1"/>
    <row r="47" spans="1:16" ht="17.25" customHeight="1">
      <c r="B47" s="733" t="s">
        <v>235</v>
      </c>
      <c r="C47" s="733"/>
      <c r="D47" s="733"/>
      <c r="K47" s="761"/>
      <c r="L47" s="761"/>
      <c r="M47" s="705" t="s">
        <v>178</v>
      </c>
      <c r="N47" s="705"/>
      <c r="O47" s="127">
        <f>F53</f>
        <v>1000</v>
      </c>
      <c r="P47" s="2" t="s">
        <v>4</v>
      </c>
    </row>
    <row r="48" spans="1:16" ht="17.25" customHeight="1">
      <c r="B48" s="733"/>
      <c r="C48" s="733"/>
      <c r="D48" s="733"/>
      <c r="K48" s="761"/>
      <c r="L48" s="761"/>
      <c r="M48" s="705" t="s">
        <v>176</v>
      </c>
      <c r="N48" s="705"/>
      <c r="O48" s="127">
        <f>H53</f>
        <v>1300</v>
      </c>
      <c r="P48" s="2" t="s">
        <v>4</v>
      </c>
    </row>
    <row r="49" spans="2:16" ht="17.25" customHeight="1">
      <c r="K49" s="679"/>
      <c r="L49" s="680"/>
      <c r="M49" s="681" t="s">
        <v>505</v>
      </c>
      <c r="N49" s="681"/>
      <c r="O49" s="128">
        <f>SUM(O47:O48)</f>
        <v>2300</v>
      </c>
      <c r="P49" s="2" t="s">
        <v>4</v>
      </c>
    </row>
    <row r="50" spans="2:16" ht="15.75" customHeight="1">
      <c r="B50" s="712" t="s">
        <v>5</v>
      </c>
      <c r="C50" s="712" t="s">
        <v>221</v>
      </c>
      <c r="D50" s="713"/>
      <c r="E50" s="713"/>
      <c r="F50" s="713"/>
      <c r="G50" s="713"/>
      <c r="H50" s="713"/>
      <c r="I50" s="713"/>
      <c r="J50" s="702" t="s">
        <v>225</v>
      </c>
      <c r="K50" s="703"/>
      <c r="L50" s="703"/>
      <c r="M50" s="704"/>
      <c r="N50" s="712" t="s">
        <v>7</v>
      </c>
      <c r="O50" s="713"/>
      <c r="P50" s="714"/>
    </row>
    <row r="51" spans="2:16" ht="17.25" customHeight="1">
      <c r="B51" s="715"/>
      <c r="C51" s="631" t="s">
        <v>8</v>
      </c>
      <c r="D51" s="632"/>
      <c r="E51" s="633"/>
      <c r="F51" s="631" t="s">
        <v>224</v>
      </c>
      <c r="G51" s="633"/>
      <c r="H51" s="4" t="s">
        <v>6</v>
      </c>
      <c r="I51" s="129" t="s">
        <v>504</v>
      </c>
      <c r="J51" s="118" t="s">
        <v>222</v>
      </c>
      <c r="K51" s="119" t="s">
        <v>176</v>
      </c>
      <c r="L51" s="677" t="s">
        <v>504</v>
      </c>
      <c r="M51" s="678"/>
      <c r="N51" s="715"/>
      <c r="O51" s="716"/>
      <c r="P51" s="717"/>
    </row>
    <row r="52" spans="2:16" ht="24" customHeight="1" thickBot="1">
      <c r="B52" s="31" t="s">
        <v>233</v>
      </c>
      <c r="C52" s="164" t="s">
        <v>16</v>
      </c>
      <c r="D52" s="288" t="s">
        <v>234</v>
      </c>
      <c r="E52" s="7" t="s">
        <v>409</v>
      </c>
      <c r="F52" s="743">
        <v>1000</v>
      </c>
      <c r="G52" s="744"/>
      <c r="H52" s="494">
        <f>I52-F52</f>
        <v>1300</v>
      </c>
      <c r="I52" s="494">
        <v>2300</v>
      </c>
      <c r="J52" s="434"/>
      <c r="K52" s="433"/>
      <c r="L52" s="695">
        <f>SUM(J52:K52)</f>
        <v>0</v>
      </c>
      <c r="M52" s="696"/>
      <c r="N52" s="762" t="s">
        <v>548</v>
      </c>
      <c r="O52" s="763"/>
      <c r="P52" s="764"/>
    </row>
    <row r="53" spans="2:16" ht="24" customHeight="1" thickTop="1">
      <c r="B53" s="156"/>
      <c r="C53" s="738" t="str">
        <f>CONCATENATE(FIXED(COUNTA(D52:D52),0,0)," 店")</f>
        <v>1 店</v>
      </c>
      <c r="D53" s="739"/>
      <c r="E53" s="740"/>
      <c r="F53" s="731">
        <f>SUM(F52:F52)</f>
        <v>1000</v>
      </c>
      <c r="G53" s="732"/>
      <c r="H53" s="33">
        <f>SUM(H52:H52)</f>
        <v>1300</v>
      </c>
      <c r="I53" s="33">
        <f>SUM(I52:I52)</f>
        <v>2300</v>
      </c>
      <c r="J53" s="229">
        <f>SUM(J52:J52)</f>
        <v>0</v>
      </c>
      <c r="K53" s="230">
        <f>SUM(K52:K52)</f>
        <v>0</v>
      </c>
      <c r="L53" s="700">
        <f>SUM(L52:M52)</f>
        <v>0</v>
      </c>
      <c r="M53" s="701"/>
      <c r="N53" s="30"/>
      <c r="O53" s="109"/>
      <c r="P53" s="135"/>
    </row>
    <row r="54" spans="2:16" ht="15" customHeight="1">
      <c r="B54" t="s">
        <v>470</v>
      </c>
    </row>
    <row r="55" spans="2:16">
      <c r="B55" s="274" t="s">
        <v>272</v>
      </c>
      <c r="C55" s="274"/>
      <c r="D55" s="274"/>
      <c r="E55" s="274"/>
      <c r="F55" s="274"/>
      <c r="G55" s="274"/>
      <c r="H55" s="274"/>
      <c r="I55" s="274"/>
      <c r="J55" s="274"/>
      <c r="K55" s="274"/>
      <c r="L55" s="274"/>
    </row>
    <row r="56" spans="2:16" ht="18" customHeight="1">
      <c r="B56" s="310" t="s">
        <v>468</v>
      </c>
      <c r="L56" s="274"/>
    </row>
    <row r="57" spans="2:16" ht="18" customHeight="1">
      <c r="B57" s="278" t="s">
        <v>469</v>
      </c>
      <c r="L57" s="274"/>
    </row>
    <row r="58" spans="2:16">
      <c r="B58" s="310" t="s">
        <v>471</v>
      </c>
      <c r="L58" s="274"/>
    </row>
    <row r="59" spans="2:16">
      <c r="B59" s="310" t="s">
        <v>473</v>
      </c>
      <c r="L59" s="274"/>
    </row>
    <row r="60" spans="2:16">
      <c r="B60" s="278" t="s">
        <v>474</v>
      </c>
      <c r="L60" s="274"/>
    </row>
    <row r="61" spans="2:16">
      <c r="B61" s="310" t="s">
        <v>472</v>
      </c>
      <c r="L61" s="274"/>
    </row>
  </sheetData>
  <sheetProtection algorithmName="SHA-512" hashValue="4u4vouvYoEo8/lKyYBPmFQovsmubN4mNSZXSOMyF7vxfYl16Sr2KooQwBbD9kA4Q9luVoOMMEpVDmjFO/PvFrA==" saltValue="j9dtAAHWS0dBGlZNshOo2w==" spinCount="100000" sheet="1" objects="1" scenarios="1"/>
  <mergeCells count="133">
    <mergeCell ref="L18:M18"/>
    <mergeCell ref="C53:E53"/>
    <mergeCell ref="F53:G53"/>
    <mergeCell ref="L53:M53"/>
    <mergeCell ref="B47:D48"/>
    <mergeCell ref="K47:L47"/>
    <mergeCell ref="K48:L48"/>
    <mergeCell ref="F52:G52"/>
    <mergeCell ref="L52:M52"/>
    <mergeCell ref="B50:B51"/>
    <mergeCell ref="C51:E51"/>
    <mergeCell ref="M48:N48"/>
    <mergeCell ref="C50:I50"/>
    <mergeCell ref="J50:M50"/>
    <mergeCell ref="N52:P52"/>
    <mergeCell ref="F44:G44"/>
    <mergeCell ref="F43:G43"/>
    <mergeCell ref="C45:E45"/>
    <mergeCell ref="N40:P40"/>
    <mergeCell ref="N45:P45"/>
    <mergeCell ref="N38:P38"/>
    <mergeCell ref="N42:P42"/>
    <mergeCell ref="N50:P51"/>
    <mergeCell ref="M47:N47"/>
    <mergeCell ref="N8:P9"/>
    <mergeCell ref="M25:N25"/>
    <mergeCell ref="M6:N6"/>
    <mergeCell ref="M7:N7"/>
    <mergeCell ref="N29:P29"/>
    <mergeCell ref="N26:P27"/>
    <mergeCell ref="L19:M19"/>
    <mergeCell ref="L27:M27"/>
    <mergeCell ref="N28:P28"/>
    <mergeCell ref="N10:P10"/>
    <mergeCell ref="N11:P11"/>
    <mergeCell ref="N12:P12"/>
    <mergeCell ref="N13:P13"/>
    <mergeCell ref="N16:P16"/>
    <mergeCell ref="N15:P15"/>
    <mergeCell ref="N20:P20"/>
    <mergeCell ref="N14:P14"/>
    <mergeCell ref="M24:N24"/>
    <mergeCell ref="N17:P17"/>
    <mergeCell ref="N18:P18"/>
    <mergeCell ref="N19:P19"/>
    <mergeCell ref="L29:M29"/>
    <mergeCell ref="N21:P21"/>
    <mergeCell ref="M23:N23"/>
    <mergeCell ref="C2:F2"/>
    <mergeCell ref="C3:F3"/>
    <mergeCell ref="H2:L2"/>
    <mergeCell ref="C27:E27"/>
    <mergeCell ref="C31:E31"/>
    <mergeCell ref="B33:E34"/>
    <mergeCell ref="B5:D6"/>
    <mergeCell ref="L21:M21"/>
    <mergeCell ref="L13:M13"/>
    <mergeCell ref="B8:B9"/>
    <mergeCell ref="C8:I8"/>
    <mergeCell ref="C9:E9"/>
    <mergeCell ref="L14:M14"/>
    <mergeCell ref="C21:E21"/>
    <mergeCell ref="F15:G15"/>
    <mergeCell ref="F12:G12"/>
    <mergeCell ref="L15:M15"/>
    <mergeCell ref="L11:M11"/>
    <mergeCell ref="F19:G19"/>
    <mergeCell ref="F10:G10"/>
    <mergeCell ref="L10:M10"/>
    <mergeCell ref="F13:G13"/>
    <mergeCell ref="F11:G11"/>
    <mergeCell ref="F14:G14"/>
    <mergeCell ref="N2:P2"/>
    <mergeCell ref="F9:G9"/>
    <mergeCell ref="M5:N5"/>
    <mergeCell ref="L9:M9"/>
    <mergeCell ref="N3:O3"/>
    <mergeCell ref="K1:M1"/>
    <mergeCell ref="L40:M40"/>
    <mergeCell ref="L41:M41"/>
    <mergeCell ref="L17:M17"/>
    <mergeCell ref="F29:G29"/>
    <mergeCell ref="H3:L3"/>
    <mergeCell ref="F18:G18"/>
    <mergeCell ref="C26:I26"/>
    <mergeCell ref="F27:G27"/>
    <mergeCell ref="F37:G37"/>
    <mergeCell ref="J8:M8"/>
    <mergeCell ref="L16:M16"/>
    <mergeCell ref="F28:G28"/>
    <mergeCell ref="C37:E37"/>
    <mergeCell ref="F31:G31"/>
    <mergeCell ref="B23:D24"/>
    <mergeCell ref="B36:B37"/>
    <mergeCell ref="C36:I36"/>
    <mergeCell ref="B26:B27"/>
    <mergeCell ref="F16:G16"/>
    <mergeCell ref="L12:M12"/>
    <mergeCell ref="F17:G17"/>
    <mergeCell ref="F21:G21"/>
    <mergeCell ref="L28:M28"/>
    <mergeCell ref="N44:P44"/>
    <mergeCell ref="M35:N35"/>
    <mergeCell ref="L31:M31"/>
    <mergeCell ref="J26:M26"/>
    <mergeCell ref="L20:M20"/>
    <mergeCell ref="M33:N33"/>
    <mergeCell ref="N31:P31"/>
    <mergeCell ref="N41:P41"/>
    <mergeCell ref="L44:M44"/>
    <mergeCell ref="N30:P30"/>
    <mergeCell ref="N36:P37"/>
    <mergeCell ref="L37:M37"/>
    <mergeCell ref="M34:N34"/>
    <mergeCell ref="J36:M36"/>
    <mergeCell ref="F20:G20"/>
    <mergeCell ref="F42:G42"/>
    <mergeCell ref="L43:M43"/>
    <mergeCell ref="F40:G40"/>
    <mergeCell ref="F41:G41"/>
    <mergeCell ref="F51:G51"/>
    <mergeCell ref="L51:M51"/>
    <mergeCell ref="K49:L49"/>
    <mergeCell ref="M49:N49"/>
    <mergeCell ref="F39:G39"/>
    <mergeCell ref="F38:G38"/>
    <mergeCell ref="L45:M45"/>
    <mergeCell ref="L39:M39"/>
    <mergeCell ref="N43:P43"/>
    <mergeCell ref="L38:M38"/>
    <mergeCell ref="N39:P39"/>
    <mergeCell ref="L42:M42"/>
    <mergeCell ref="F45:G45"/>
  </mergeCells>
  <phoneticPr fontId="3"/>
  <dataValidations count="4">
    <dataValidation operator="lessThanOrEqual" allowBlank="1" showInputMessage="1" showErrorMessage="1" sqref="B55:B61" xr:uid="{00000000-0002-0000-0400-000000000000}"/>
    <dataValidation type="whole" operator="lessThanOrEqual" allowBlank="1" showInputMessage="1" showErrorMessage="1" sqref="K28:K30 K10:K19 K38:K41" xr:uid="{00000000-0002-0000-0400-000001000000}">
      <formula1>H10</formula1>
    </dataValidation>
    <dataValidation type="whole" operator="lessThanOrEqual" allowBlank="1" showInputMessage="1" showErrorMessage="1" sqref="J28:J30 J38:J43" xr:uid="{00000000-0002-0000-0400-000002000000}">
      <formula1>F28</formula1>
    </dataValidation>
    <dataValidation type="whole" allowBlank="1" showInputMessage="1" showErrorMessage="1" sqref="J10:J19" xr:uid="{00000000-0002-0000-0400-000003000000}">
      <formula1>J10</formula1>
      <formula2>F10</formula2>
    </dataValidation>
  </dataValidations>
  <printOptions horizontalCentered="1"/>
  <pageMargins left="0.39370078740157483" right="0.39370078740157483" top="0.59055118110236227" bottom="0.39370078740157483" header="0.19685039370078741" footer="0.23622047244094491"/>
  <pageSetup paperSize="9" scale="67" orientation="portrait" horizontalDpi="300" verticalDpi="300" r:id="rId1"/>
  <headerFooter alignWithMargins="0">
    <oddFooter>&amp;R&amp;9 2026年4月現在</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3"/>
  <sheetViews>
    <sheetView showGridLines="0" showZeros="0" zoomScale="80" zoomScaleNormal="80" workbookViewId="0">
      <selection activeCell="J10" sqref="J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11.125" customWidth="1"/>
    <col min="11" max="11" width="11" customWidth="1"/>
    <col min="12" max="12" width="5.625" customWidth="1"/>
    <col min="13" max="13" width="5.375" customWidth="1"/>
    <col min="14" max="14" width="7.375" customWidth="1"/>
    <col min="15" max="15" width="14.375" customWidth="1"/>
    <col min="16" max="16" width="5" customWidth="1"/>
    <col min="17" max="17" width="5.5" customWidth="1"/>
  </cols>
  <sheetData>
    <row r="1" spans="1:16" ht="3" customHeight="1"/>
    <row r="2" spans="1:16" ht="39" customHeight="1">
      <c r="B2" s="1" t="s">
        <v>0</v>
      </c>
      <c r="C2" s="734">
        <f>表紙!B5</f>
        <v>0</v>
      </c>
      <c r="D2" s="734"/>
      <c r="E2" s="734"/>
      <c r="F2" s="735"/>
      <c r="G2" s="269" t="s">
        <v>1</v>
      </c>
      <c r="H2" s="729">
        <f>表紙!E5</f>
        <v>0</v>
      </c>
      <c r="I2" s="729"/>
      <c r="J2" s="729"/>
      <c r="K2" s="729"/>
      <c r="L2" s="730"/>
      <c r="M2" s="1" t="s">
        <v>2</v>
      </c>
      <c r="N2" s="722">
        <f>表紙!J5</f>
        <v>0</v>
      </c>
      <c r="O2" s="722"/>
      <c r="P2" s="723"/>
    </row>
    <row r="3" spans="1:16" ht="39" customHeight="1">
      <c r="B3" s="57" t="s">
        <v>176</v>
      </c>
      <c r="C3" s="736">
        <f>表紙!B7</f>
        <v>0</v>
      </c>
      <c r="D3" s="736"/>
      <c r="E3" s="736"/>
      <c r="F3" s="737"/>
      <c r="G3" s="270" t="s">
        <v>177</v>
      </c>
      <c r="H3" s="729">
        <f>表紙!E7</f>
        <v>0</v>
      </c>
      <c r="I3" s="729"/>
      <c r="J3" s="729"/>
      <c r="K3" s="729"/>
      <c r="L3" s="730"/>
      <c r="M3" s="122" t="s">
        <v>3</v>
      </c>
      <c r="N3" s="724">
        <f>SUM(L31+L45)</f>
        <v>0</v>
      </c>
      <c r="O3" s="724"/>
      <c r="P3" s="43" t="s">
        <v>4</v>
      </c>
    </row>
    <row r="4" spans="1:16" ht="8.25" customHeight="1"/>
    <row r="5" spans="1:16" ht="24.75" customHeight="1">
      <c r="B5" s="815" t="s">
        <v>187</v>
      </c>
      <c r="C5" s="815"/>
      <c r="D5" s="815"/>
      <c r="G5" s="845"/>
      <c r="H5" s="845"/>
      <c r="I5" s="846"/>
      <c r="J5" s="848"/>
      <c r="L5" s="742" t="s">
        <v>178</v>
      </c>
      <c r="M5" s="742"/>
      <c r="N5" s="761">
        <f>F31</f>
        <v>41750</v>
      </c>
      <c r="O5" s="761"/>
      <c r="P5" s="2" t="s">
        <v>4</v>
      </c>
    </row>
    <row r="6" spans="1:16" ht="24.75" customHeight="1">
      <c r="B6" s="815"/>
      <c r="C6" s="815"/>
      <c r="D6" s="815"/>
      <c r="G6" s="845"/>
      <c r="H6" s="845"/>
      <c r="I6" s="847"/>
      <c r="J6" s="848"/>
      <c r="L6" s="705" t="s">
        <v>176</v>
      </c>
      <c r="M6" s="705"/>
      <c r="N6" s="761">
        <f>H31</f>
        <v>68950</v>
      </c>
      <c r="O6" s="761"/>
      <c r="P6" s="2" t="s">
        <v>4</v>
      </c>
    </row>
    <row r="7" spans="1:16" ht="24.75" customHeight="1">
      <c r="L7" s="681" t="s">
        <v>505</v>
      </c>
      <c r="M7" s="681"/>
      <c r="N7" s="821">
        <f>SUM(N5:O6)</f>
        <v>110700</v>
      </c>
      <c r="O7" s="821"/>
      <c r="P7" s="2" t="s">
        <v>4</v>
      </c>
    </row>
    <row r="8" spans="1:16" ht="24.75" customHeight="1">
      <c r="A8" s="3"/>
      <c r="B8" s="843" t="s">
        <v>5</v>
      </c>
      <c r="C8" s="712" t="s">
        <v>221</v>
      </c>
      <c r="D8" s="713"/>
      <c r="E8" s="713"/>
      <c r="F8" s="713"/>
      <c r="G8" s="713"/>
      <c r="H8" s="713"/>
      <c r="I8" s="713"/>
      <c r="J8" s="702" t="s">
        <v>225</v>
      </c>
      <c r="K8" s="703"/>
      <c r="L8" s="703"/>
      <c r="M8" s="704"/>
      <c r="N8" s="751" t="s">
        <v>7</v>
      </c>
      <c r="O8" s="751"/>
      <c r="P8" s="752"/>
    </row>
    <row r="9" spans="1:16" ht="24.75" customHeight="1">
      <c r="A9" s="3"/>
      <c r="B9" s="844"/>
      <c r="C9" s="631" t="s">
        <v>8</v>
      </c>
      <c r="D9" s="632"/>
      <c r="E9" s="633"/>
      <c r="F9" s="631" t="s">
        <v>224</v>
      </c>
      <c r="G9" s="633"/>
      <c r="H9" s="4" t="s">
        <v>6</v>
      </c>
      <c r="I9" s="129" t="s">
        <v>504</v>
      </c>
      <c r="J9" s="118" t="s">
        <v>222</v>
      </c>
      <c r="K9" s="119" t="s">
        <v>176</v>
      </c>
      <c r="L9" s="677" t="s">
        <v>504</v>
      </c>
      <c r="M9" s="678"/>
      <c r="N9" s="813"/>
      <c r="O9" s="813"/>
      <c r="P9" s="814"/>
    </row>
    <row r="10" spans="1:16" ht="24.75" customHeight="1">
      <c r="A10" s="3"/>
      <c r="B10" s="299" t="s">
        <v>398</v>
      </c>
      <c r="C10" s="160"/>
      <c r="D10" s="65" t="s">
        <v>21</v>
      </c>
      <c r="E10" s="300" t="s">
        <v>247</v>
      </c>
      <c r="F10" s="571" t="s">
        <v>16</v>
      </c>
      <c r="G10" s="575">
        <v>2550</v>
      </c>
      <c r="H10" s="573">
        <f t="shared" ref="H10:H28" si="0">I10-G10</f>
        <v>2600</v>
      </c>
      <c r="I10" s="573">
        <v>5150</v>
      </c>
      <c r="J10" s="431"/>
      <c r="K10" s="435"/>
      <c r="L10" s="805">
        <f>SUM(J10:K10)</f>
        <v>0</v>
      </c>
      <c r="M10" s="806"/>
      <c r="N10" s="146" t="s">
        <v>510</v>
      </c>
      <c r="O10" s="301"/>
      <c r="P10" s="302"/>
    </row>
    <row r="11" spans="1:16" ht="24.75" customHeight="1">
      <c r="A11" s="3"/>
      <c r="B11" s="35" t="s">
        <v>399</v>
      </c>
      <c r="C11" s="151"/>
      <c r="D11" s="34" t="s">
        <v>18</v>
      </c>
      <c r="E11" s="7" t="s">
        <v>246</v>
      </c>
      <c r="F11" s="487"/>
      <c r="G11" s="488">
        <v>3200</v>
      </c>
      <c r="H11" s="485">
        <f t="shared" si="0"/>
        <v>5700</v>
      </c>
      <c r="I11" s="486">
        <v>8900</v>
      </c>
      <c r="J11" s="432"/>
      <c r="K11" s="436"/>
      <c r="L11" s="694">
        <f>SUM(J11:K11)</f>
        <v>0</v>
      </c>
      <c r="M11" s="686"/>
      <c r="N11" s="142"/>
      <c r="O11" s="303"/>
      <c r="P11" s="304"/>
    </row>
    <row r="12" spans="1:16" ht="24.75" customHeight="1">
      <c r="A12" s="3"/>
      <c r="B12" s="35"/>
      <c r="C12" s="151"/>
      <c r="D12" s="34" t="s">
        <v>20</v>
      </c>
      <c r="E12" s="7" t="s">
        <v>394</v>
      </c>
      <c r="F12" s="487"/>
      <c r="G12" s="488">
        <v>1350</v>
      </c>
      <c r="H12" s="489">
        <f t="shared" si="0"/>
        <v>1600</v>
      </c>
      <c r="I12" s="486">
        <v>2950</v>
      </c>
      <c r="J12" s="432"/>
      <c r="K12" s="436"/>
      <c r="L12" s="694">
        <f>SUM(J12:K12)</f>
        <v>0</v>
      </c>
      <c r="M12" s="685"/>
      <c r="N12" s="836"/>
      <c r="O12" s="837"/>
      <c r="P12" s="838"/>
    </row>
    <row r="13" spans="1:16" ht="24.75" customHeight="1">
      <c r="A13" s="3"/>
      <c r="B13" s="35"/>
      <c r="C13" s="164" t="s">
        <v>28</v>
      </c>
      <c r="D13" s="12" t="s">
        <v>17</v>
      </c>
      <c r="E13" s="7" t="s">
        <v>238</v>
      </c>
      <c r="F13" s="487"/>
      <c r="G13" s="488">
        <v>3650</v>
      </c>
      <c r="H13" s="486">
        <f t="shared" si="0"/>
        <v>6350</v>
      </c>
      <c r="I13" s="486">
        <v>10000</v>
      </c>
      <c r="J13" s="432"/>
      <c r="K13" s="436"/>
      <c r="L13" s="694">
        <f>SUM(J13:K13)</f>
        <v>0</v>
      </c>
      <c r="M13" s="686"/>
      <c r="N13" s="839" t="s">
        <v>547</v>
      </c>
      <c r="O13" s="840"/>
      <c r="P13" s="841"/>
    </row>
    <row r="14" spans="1:16" ht="24.75" customHeight="1">
      <c r="A14" s="3"/>
      <c r="B14" s="35" t="s">
        <v>400</v>
      </c>
      <c r="C14" s="151"/>
      <c r="D14" s="12" t="s">
        <v>19</v>
      </c>
      <c r="E14" s="7" t="s">
        <v>238</v>
      </c>
      <c r="F14" s="487"/>
      <c r="G14" s="488">
        <v>2350</v>
      </c>
      <c r="H14" s="486">
        <f t="shared" si="0"/>
        <v>4300</v>
      </c>
      <c r="I14" s="486">
        <v>6650</v>
      </c>
      <c r="J14" s="432"/>
      <c r="K14" s="436"/>
      <c r="L14" s="694">
        <f t="shared" ref="L14:L30" si="1">SUM(J14:K14)</f>
        <v>0</v>
      </c>
      <c r="M14" s="685"/>
      <c r="N14" s="842"/>
      <c r="O14" s="840"/>
      <c r="P14" s="841"/>
    </row>
    <row r="15" spans="1:16" ht="24.75" customHeight="1">
      <c r="A15" s="3"/>
      <c r="B15" s="35" t="s">
        <v>401</v>
      </c>
      <c r="C15" s="151"/>
      <c r="D15" s="12" t="s">
        <v>22</v>
      </c>
      <c r="E15" s="7" t="s">
        <v>241</v>
      </c>
      <c r="F15" s="487"/>
      <c r="G15" s="488">
        <v>1850</v>
      </c>
      <c r="H15" s="486">
        <f t="shared" si="0"/>
        <v>3100</v>
      </c>
      <c r="I15" s="486">
        <v>4950</v>
      </c>
      <c r="J15" s="432"/>
      <c r="K15" s="436"/>
      <c r="L15" s="694">
        <f t="shared" si="1"/>
        <v>0</v>
      </c>
      <c r="M15" s="685"/>
      <c r="N15" s="16"/>
      <c r="P15" s="3"/>
    </row>
    <row r="16" spans="1:16" ht="24.75" customHeight="1">
      <c r="A16" s="3"/>
      <c r="B16" s="24" t="s">
        <v>38</v>
      </c>
      <c r="C16" s="151"/>
      <c r="D16" s="25" t="s">
        <v>39</v>
      </c>
      <c r="E16" s="7" t="s">
        <v>241</v>
      </c>
      <c r="F16" s="487"/>
      <c r="G16" s="576">
        <v>1750</v>
      </c>
      <c r="H16" s="486">
        <f t="shared" si="0"/>
        <v>2300</v>
      </c>
      <c r="I16" s="486">
        <v>4050</v>
      </c>
      <c r="J16" s="432"/>
      <c r="K16" s="436"/>
      <c r="L16" s="694">
        <f t="shared" si="1"/>
        <v>0</v>
      </c>
      <c r="M16" s="685"/>
      <c r="N16" s="836"/>
      <c r="O16" s="837"/>
      <c r="P16" s="838"/>
    </row>
    <row r="17" spans="1:16" ht="24.75" customHeight="1">
      <c r="A17" s="3"/>
      <c r="B17" s="305" t="s">
        <v>24</v>
      </c>
      <c r="C17" s="151"/>
      <c r="D17" s="12" t="s">
        <v>25</v>
      </c>
      <c r="E17" s="7" t="s">
        <v>241</v>
      </c>
      <c r="F17" s="487"/>
      <c r="G17" s="575">
        <v>1200</v>
      </c>
      <c r="H17" s="486">
        <f t="shared" si="0"/>
        <v>1250</v>
      </c>
      <c r="I17" s="486">
        <v>2450</v>
      </c>
      <c r="J17" s="432"/>
      <c r="K17" s="436"/>
      <c r="L17" s="694">
        <f t="shared" si="1"/>
        <v>0</v>
      </c>
      <c r="M17" s="685"/>
      <c r="N17" s="827"/>
      <c r="O17" s="828"/>
      <c r="P17" s="829"/>
    </row>
    <row r="18" spans="1:16" ht="24.75" customHeight="1">
      <c r="A18" s="3"/>
      <c r="B18" s="35"/>
      <c r="C18" s="151"/>
      <c r="D18" s="12" t="s">
        <v>23</v>
      </c>
      <c r="E18" s="7" t="s">
        <v>241</v>
      </c>
      <c r="F18" s="487"/>
      <c r="G18" s="488">
        <v>1800</v>
      </c>
      <c r="H18" s="486">
        <f t="shared" si="0"/>
        <v>2400</v>
      </c>
      <c r="I18" s="486">
        <v>4200</v>
      </c>
      <c r="J18" s="432"/>
      <c r="K18" s="436"/>
      <c r="L18" s="694">
        <f t="shared" si="1"/>
        <v>0</v>
      </c>
      <c r="M18" s="685"/>
      <c r="N18" s="827"/>
      <c r="O18" s="828"/>
      <c r="P18" s="829"/>
    </row>
    <row r="19" spans="1:16" ht="24.75" customHeight="1">
      <c r="A19" s="3"/>
      <c r="B19" s="24"/>
      <c r="C19" s="151"/>
      <c r="D19" s="12" t="s">
        <v>26</v>
      </c>
      <c r="E19" s="7" t="s">
        <v>241</v>
      </c>
      <c r="F19" s="487"/>
      <c r="G19" s="576">
        <v>2650</v>
      </c>
      <c r="H19" s="486">
        <f t="shared" si="0"/>
        <v>5950</v>
      </c>
      <c r="I19" s="486">
        <v>8600</v>
      </c>
      <c r="J19" s="432"/>
      <c r="K19" s="436"/>
      <c r="L19" s="694">
        <f t="shared" si="1"/>
        <v>0</v>
      </c>
      <c r="M19" s="685"/>
      <c r="N19" s="833"/>
      <c r="O19" s="834"/>
      <c r="P19" s="835"/>
    </row>
    <row r="20" spans="1:16" ht="24.75" customHeight="1">
      <c r="A20" s="3"/>
      <c r="B20" s="35"/>
      <c r="C20" s="151"/>
      <c r="D20" s="12" t="s">
        <v>214</v>
      </c>
      <c r="E20" s="7" t="s">
        <v>238</v>
      </c>
      <c r="F20" s="487"/>
      <c r="G20" s="488">
        <v>2800</v>
      </c>
      <c r="H20" s="486">
        <f t="shared" si="0"/>
        <v>8200</v>
      </c>
      <c r="I20" s="486">
        <v>11000</v>
      </c>
      <c r="J20" s="432"/>
      <c r="K20" s="436"/>
      <c r="L20" s="694">
        <f t="shared" si="1"/>
        <v>0</v>
      </c>
      <c r="M20" s="685"/>
      <c r="N20" s="827"/>
      <c r="O20" s="828"/>
      <c r="P20" s="829"/>
    </row>
    <row r="21" spans="1:16" ht="24.75" customHeight="1">
      <c r="A21" s="3"/>
      <c r="B21" s="35" t="s">
        <v>36</v>
      </c>
      <c r="C21" s="151"/>
      <c r="D21" s="12" t="s">
        <v>37</v>
      </c>
      <c r="E21" s="26" t="s">
        <v>247</v>
      </c>
      <c r="F21" s="487"/>
      <c r="G21" s="488">
        <v>2700</v>
      </c>
      <c r="H21" s="486">
        <f t="shared" si="0"/>
        <v>2650</v>
      </c>
      <c r="I21" s="486">
        <v>5350</v>
      </c>
      <c r="J21" s="432"/>
      <c r="K21" s="436"/>
      <c r="L21" s="694">
        <f t="shared" si="1"/>
        <v>0</v>
      </c>
      <c r="M21" s="685"/>
      <c r="N21" s="827"/>
      <c r="O21" s="828"/>
      <c r="P21" s="829"/>
    </row>
    <row r="22" spans="1:16" ht="24.75" customHeight="1">
      <c r="A22" s="3"/>
      <c r="B22" s="24"/>
      <c r="C22" s="151"/>
      <c r="D22" s="12" t="s">
        <v>35</v>
      </c>
      <c r="E22" s="7" t="s">
        <v>394</v>
      </c>
      <c r="F22" s="487"/>
      <c r="G22" s="488">
        <v>1950</v>
      </c>
      <c r="H22" s="486">
        <f t="shared" si="0"/>
        <v>2500</v>
      </c>
      <c r="I22" s="486">
        <v>4450</v>
      </c>
      <c r="J22" s="432"/>
      <c r="K22" s="436"/>
      <c r="L22" s="694">
        <f t="shared" si="1"/>
        <v>0</v>
      </c>
      <c r="M22" s="685"/>
      <c r="N22" s="827"/>
      <c r="O22" s="828"/>
      <c r="P22" s="829"/>
    </row>
    <row r="23" spans="1:16" ht="24.75" customHeight="1">
      <c r="A23" s="3"/>
      <c r="B23" s="24"/>
      <c r="C23" s="151"/>
      <c r="D23" s="12" t="s">
        <v>30</v>
      </c>
      <c r="E23" s="7" t="s">
        <v>238</v>
      </c>
      <c r="F23" s="487"/>
      <c r="G23" s="488">
        <v>2000</v>
      </c>
      <c r="H23" s="486">
        <f t="shared" si="0"/>
        <v>4000</v>
      </c>
      <c r="I23" s="486">
        <v>6000</v>
      </c>
      <c r="J23" s="432"/>
      <c r="K23" s="436"/>
      <c r="L23" s="694">
        <f t="shared" si="1"/>
        <v>0</v>
      </c>
      <c r="M23" s="685"/>
      <c r="N23" s="830"/>
      <c r="O23" s="831"/>
      <c r="P23" s="832"/>
    </row>
    <row r="24" spans="1:16" ht="24.75" customHeight="1">
      <c r="B24" s="24" t="s">
        <v>33</v>
      </c>
      <c r="C24" s="164"/>
      <c r="D24" s="12" t="s">
        <v>34</v>
      </c>
      <c r="E24" s="26" t="s">
        <v>243</v>
      </c>
      <c r="F24" s="487"/>
      <c r="G24" s="488">
        <v>1950</v>
      </c>
      <c r="H24" s="486">
        <f t="shared" si="0"/>
        <v>2400</v>
      </c>
      <c r="I24" s="486">
        <v>4350</v>
      </c>
      <c r="J24" s="432"/>
      <c r="K24" s="436"/>
      <c r="L24" s="694">
        <f t="shared" si="1"/>
        <v>0</v>
      </c>
      <c r="M24" s="685"/>
      <c r="N24" s="827"/>
      <c r="O24" s="828"/>
      <c r="P24" s="829"/>
    </row>
    <row r="25" spans="1:16" ht="24.75" customHeight="1">
      <c r="B25" s="24"/>
      <c r="C25" s="151"/>
      <c r="D25" s="12" t="s">
        <v>32</v>
      </c>
      <c r="E25" s="7" t="s">
        <v>238</v>
      </c>
      <c r="F25" s="487"/>
      <c r="G25" s="488">
        <v>1800</v>
      </c>
      <c r="H25" s="486">
        <f t="shared" si="0"/>
        <v>4100</v>
      </c>
      <c r="I25" s="486">
        <v>5900</v>
      </c>
      <c r="J25" s="432"/>
      <c r="K25" s="436"/>
      <c r="L25" s="694">
        <f t="shared" si="1"/>
        <v>0</v>
      </c>
      <c r="M25" s="685"/>
      <c r="N25" s="827"/>
      <c r="O25" s="828"/>
      <c r="P25" s="829"/>
    </row>
    <row r="26" spans="1:16" ht="24.75" customHeight="1">
      <c r="B26" s="24"/>
      <c r="C26" s="164"/>
      <c r="D26" s="12" t="s">
        <v>31</v>
      </c>
      <c r="E26" s="7" t="s">
        <v>238</v>
      </c>
      <c r="F26" s="487"/>
      <c r="G26" s="488">
        <v>1200</v>
      </c>
      <c r="H26" s="486">
        <f t="shared" si="0"/>
        <v>1350</v>
      </c>
      <c r="I26" s="486">
        <v>2550</v>
      </c>
      <c r="J26" s="432"/>
      <c r="K26" s="436"/>
      <c r="L26" s="694">
        <f t="shared" si="1"/>
        <v>0</v>
      </c>
      <c r="M26" s="685"/>
      <c r="N26" s="827"/>
      <c r="O26" s="828"/>
      <c r="P26" s="829"/>
    </row>
    <row r="27" spans="1:16" ht="24.75" customHeight="1">
      <c r="B27" s="24" t="s">
        <v>402</v>
      </c>
      <c r="C27" s="151"/>
      <c r="D27" s="12" t="s">
        <v>29</v>
      </c>
      <c r="E27" s="7" t="s">
        <v>241</v>
      </c>
      <c r="F27" s="487"/>
      <c r="G27" s="488">
        <v>1750</v>
      </c>
      <c r="H27" s="486">
        <f t="shared" si="0"/>
        <v>2650</v>
      </c>
      <c r="I27" s="486">
        <v>4400</v>
      </c>
      <c r="J27" s="432"/>
      <c r="K27" s="436"/>
      <c r="L27" s="694">
        <f t="shared" si="1"/>
        <v>0</v>
      </c>
      <c r="M27" s="685"/>
      <c r="N27" s="816"/>
      <c r="O27" s="817"/>
      <c r="P27" s="818"/>
    </row>
    <row r="28" spans="1:16" ht="24.75" customHeight="1">
      <c r="B28" s="24"/>
      <c r="C28" s="151"/>
      <c r="D28" s="12" t="s">
        <v>27</v>
      </c>
      <c r="E28" s="7" t="s">
        <v>170</v>
      </c>
      <c r="F28" s="487"/>
      <c r="G28" s="488">
        <v>1700</v>
      </c>
      <c r="H28" s="486">
        <f t="shared" si="0"/>
        <v>3500</v>
      </c>
      <c r="I28" s="486">
        <v>5200</v>
      </c>
      <c r="J28" s="432"/>
      <c r="K28" s="436"/>
      <c r="L28" s="694">
        <f>SUM(J28:K28)</f>
        <v>0</v>
      </c>
      <c r="M28" s="685"/>
      <c r="N28" s="687" t="s">
        <v>403</v>
      </c>
      <c r="O28" s="819"/>
      <c r="P28" s="820"/>
    </row>
    <row r="29" spans="1:16" ht="24.75" customHeight="1">
      <c r="B29" s="35"/>
      <c r="C29" s="151"/>
      <c r="D29" s="25" t="s">
        <v>40</v>
      </c>
      <c r="E29" s="26"/>
      <c r="F29" s="487"/>
      <c r="G29" s="488">
        <v>1550</v>
      </c>
      <c r="H29" s="486">
        <v>2050</v>
      </c>
      <c r="I29" s="486">
        <v>3600</v>
      </c>
      <c r="J29" s="432"/>
      <c r="K29" s="436"/>
      <c r="L29" s="694">
        <f>SUM(J29:K29)</f>
        <v>0</v>
      </c>
      <c r="M29" s="685"/>
      <c r="N29" s="687" t="s">
        <v>406</v>
      </c>
      <c r="O29" s="819"/>
      <c r="P29" s="820"/>
    </row>
    <row r="30" spans="1:16" ht="24.75" customHeight="1" thickBot="1">
      <c r="B30" s="24"/>
      <c r="C30" s="151"/>
      <c r="D30" s="6"/>
      <c r="E30" s="85"/>
      <c r="F30" s="822"/>
      <c r="G30" s="823"/>
      <c r="H30" s="484">
        <f>I30-F30</f>
        <v>0</v>
      </c>
      <c r="I30" s="490"/>
      <c r="J30" s="233"/>
      <c r="K30" s="239"/>
      <c r="L30" s="694">
        <f t="shared" si="1"/>
        <v>0</v>
      </c>
      <c r="M30" s="685"/>
      <c r="N30" s="824"/>
      <c r="O30" s="825"/>
      <c r="P30" s="826"/>
    </row>
    <row r="31" spans="1:16" ht="24.75" customHeight="1" thickTop="1">
      <c r="B31" s="163"/>
      <c r="C31" s="738" t="str">
        <f>CONCATENATE(FIXED(COUNTA(D10:D30),0,0)," 店")</f>
        <v>20 店</v>
      </c>
      <c r="D31" s="739"/>
      <c r="E31" s="740"/>
      <c r="F31" s="692">
        <f>SUM(G10:G30)</f>
        <v>41750</v>
      </c>
      <c r="G31" s="693"/>
      <c r="H31" s="20">
        <f>SUM(H10:H30)</f>
        <v>68950</v>
      </c>
      <c r="I31" s="22">
        <f>SUM(I10:I30)</f>
        <v>110700</v>
      </c>
      <c r="J31" s="229">
        <f>SUM(J10:J30)</f>
        <v>0</v>
      </c>
      <c r="K31" s="230">
        <f>SUM(K10:K30)</f>
        <v>0</v>
      </c>
      <c r="L31" s="700">
        <f>SUM(L10:M30)</f>
        <v>0</v>
      </c>
      <c r="M31" s="701"/>
      <c r="N31" s="810"/>
      <c r="O31" s="811"/>
      <c r="P31" s="812"/>
    </row>
    <row r="32" spans="1:16" ht="24.75" customHeight="1"/>
    <row r="33" spans="1:16" ht="24.75" customHeight="1">
      <c r="B33" s="815" t="s">
        <v>186</v>
      </c>
      <c r="C33" s="815"/>
      <c r="D33" s="815"/>
      <c r="L33" s="742" t="s">
        <v>178</v>
      </c>
      <c r="M33" s="742"/>
      <c r="N33" s="761">
        <f>F45</f>
        <v>9750</v>
      </c>
      <c r="O33" s="761"/>
      <c r="P33" s="2" t="s">
        <v>4</v>
      </c>
    </row>
    <row r="34" spans="1:16" ht="24.75" customHeight="1">
      <c r="B34" s="815"/>
      <c r="C34" s="815"/>
      <c r="D34" s="815"/>
      <c r="L34" s="705" t="s">
        <v>176</v>
      </c>
      <c r="M34" s="705"/>
      <c r="N34" s="761">
        <f>SUM(H45)</f>
        <v>10550</v>
      </c>
      <c r="O34" s="761"/>
      <c r="P34" s="2" t="s">
        <v>4</v>
      </c>
    </row>
    <row r="35" spans="1:16" ht="24.75" customHeight="1">
      <c r="L35" s="681" t="s">
        <v>505</v>
      </c>
      <c r="M35" s="681"/>
      <c r="N35" s="821">
        <f>SUM(N33:O34)</f>
        <v>20300</v>
      </c>
      <c r="O35" s="821"/>
      <c r="P35" s="2" t="s">
        <v>4</v>
      </c>
    </row>
    <row r="36" spans="1:16" ht="24.75" customHeight="1">
      <c r="A36" s="3"/>
      <c r="B36" s="712" t="s">
        <v>5</v>
      </c>
      <c r="C36" s="712" t="s">
        <v>221</v>
      </c>
      <c r="D36" s="713"/>
      <c r="E36" s="713"/>
      <c r="F36" s="713"/>
      <c r="G36" s="713"/>
      <c r="H36" s="713"/>
      <c r="I36" s="713"/>
      <c r="J36" s="702" t="s">
        <v>225</v>
      </c>
      <c r="K36" s="703"/>
      <c r="L36" s="703"/>
      <c r="M36" s="704"/>
      <c r="N36" s="751" t="s">
        <v>7</v>
      </c>
      <c r="O36" s="751"/>
      <c r="P36" s="752"/>
    </row>
    <row r="37" spans="1:16" ht="24.75" customHeight="1">
      <c r="A37" s="3"/>
      <c r="B37" s="807"/>
      <c r="C37" s="631" t="s">
        <v>8</v>
      </c>
      <c r="D37" s="632"/>
      <c r="E37" s="633"/>
      <c r="F37" s="631" t="s">
        <v>224</v>
      </c>
      <c r="G37" s="633"/>
      <c r="H37" s="4" t="s">
        <v>6</v>
      </c>
      <c r="I37" s="129" t="s">
        <v>504</v>
      </c>
      <c r="J37" s="118" t="s">
        <v>222</v>
      </c>
      <c r="K37" s="119" t="s">
        <v>176</v>
      </c>
      <c r="L37" s="677" t="s">
        <v>504</v>
      </c>
      <c r="M37" s="678"/>
      <c r="N37" s="813"/>
      <c r="O37" s="813"/>
      <c r="P37" s="814"/>
    </row>
    <row r="38" spans="1:16" ht="24.75" customHeight="1">
      <c r="A38" s="3"/>
      <c r="B38" s="31" t="s">
        <v>41</v>
      </c>
      <c r="C38" s="124"/>
      <c r="D38" s="6" t="s">
        <v>42</v>
      </c>
      <c r="E38" s="306" t="s">
        <v>246</v>
      </c>
      <c r="F38" s="778">
        <v>1550</v>
      </c>
      <c r="G38" s="779"/>
      <c r="H38" s="577">
        <f>I38-F38</f>
        <v>1550</v>
      </c>
      <c r="I38" s="494">
        <v>3100</v>
      </c>
      <c r="J38" s="429"/>
      <c r="K38" s="430"/>
      <c r="L38" s="745">
        <f>SUM(J38:K38)</f>
        <v>0</v>
      </c>
      <c r="M38" s="780"/>
      <c r="N38" s="111"/>
      <c r="O38" s="112"/>
      <c r="P38" s="113"/>
    </row>
    <row r="39" spans="1:16" ht="24.75" customHeight="1">
      <c r="A39" s="3"/>
      <c r="B39" s="800" t="s">
        <v>45</v>
      </c>
      <c r="C39" s="198"/>
      <c r="D39" s="37" t="s">
        <v>46</v>
      </c>
      <c r="E39" s="307" t="s">
        <v>248</v>
      </c>
      <c r="F39" s="794">
        <v>950</v>
      </c>
      <c r="G39" s="795"/>
      <c r="H39" s="491">
        <f t="shared" ref="H39:H42" si="2">I39-F39</f>
        <v>2050</v>
      </c>
      <c r="I39" s="578">
        <v>3000</v>
      </c>
      <c r="J39" s="437"/>
      <c r="K39" s="437"/>
      <c r="L39" s="796">
        <f t="shared" ref="L39:L41" si="3">SUM(J39:K39)</f>
        <v>0</v>
      </c>
      <c r="M39" s="802"/>
      <c r="N39" s="114"/>
      <c r="O39" s="115"/>
      <c r="P39" s="116"/>
    </row>
    <row r="40" spans="1:16" ht="24.75" customHeight="1">
      <c r="A40" s="3"/>
      <c r="B40" s="801"/>
      <c r="C40" s="157"/>
      <c r="D40" s="308" t="s">
        <v>215</v>
      </c>
      <c r="E40" s="300" t="s">
        <v>238</v>
      </c>
      <c r="F40" s="803">
        <v>900</v>
      </c>
      <c r="G40" s="804"/>
      <c r="H40" s="489">
        <f t="shared" si="2"/>
        <v>2100</v>
      </c>
      <c r="I40" s="573">
        <v>3000</v>
      </c>
      <c r="J40" s="438"/>
      <c r="K40" s="433"/>
      <c r="L40" s="805">
        <f>SUM(J40:K40)</f>
        <v>0</v>
      </c>
      <c r="M40" s="806"/>
      <c r="N40" s="793"/>
      <c r="O40" s="770"/>
      <c r="P40" s="771"/>
    </row>
    <row r="41" spans="1:16" ht="24.75" customHeight="1">
      <c r="A41" s="3"/>
      <c r="B41" s="808" t="s">
        <v>43</v>
      </c>
      <c r="C41" s="198"/>
      <c r="D41" s="37" t="s">
        <v>216</v>
      </c>
      <c r="E41" s="307" t="s">
        <v>243</v>
      </c>
      <c r="F41" s="794">
        <v>1400</v>
      </c>
      <c r="G41" s="795"/>
      <c r="H41" s="578">
        <f t="shared" si="2"/>
        <v>1200</v>
      </c>
      <c r="I41" s="578">
        <v>2600</v>
      </c>
      <c r="J41" s="437"/>
      <c r="K41" s="437"/>
      <c r="L41" s="796">
        <f t="shared" si="3"/>
        <v>0</v>
      </c>
      <c r="M41" s="797"/>
      <c r="N41" s="793"/>
      <c r="O41" s="770"/>
      <c r="P41" s="771"/>
    </row>
    <row r="42" spans="1:16" ht="24.75" customHeight="1">
      <c r="A42" s="3"/>
      <c r="B42" s="808"/>
      <c r="C42" s="201"/>
      <c r="D42" s="40" t="s">
        <v>220</v>
      </c>
      <c r="E42" s="309" t="s">
        <v>246</v>
      </c>
      <c r="F42" s="798">
        <v>1300</v>
      </c>
      <c r="G42" s="799"/>
      <c r="H42" s="491">
        <f t="shared" si="2"/>
        <v>1050</v>
      </c>
      <c r="I42" s="491">
        <v>2350</v>
      </c>
      <c r="J42" s="434"/>
      <c r="K42" s="434"/>
      <c r="L42" s="694">
        <f>SUM(J42:K42)</f>
        <v>0</v>
      </c>
      <c r="M42" s="686"/>
      <c r="N42" s="770"/>
      <c r="O42" s="770"/>
      <c r="P42" s="771"/>
    </row>
    <row r="43" spans="1:16" ht="24.75" customHeight="1">
      <c r="A43" s="3"/>
      <c r="B43" s="809"/>
      <c r="C43" s="152"/>
      <c r="D43" s="12" t="s">
        <v>44</v>
      </c>
      <c r="E43" s="7" t="s">
        <v>244</v>
      </c>
      <c r="F43" s="781">
        <v>3650</v>
      </c>
      <c r="G43" s="782"/>
      <c r="H43" s="491">
        <f>I43-F43</f>
        <v>2600</v>
      </c>
      <c r="I43" s="486">
        <v>6250</v>
      </c>
      <c r="J43" s="432"/>
      <c r="K43" s="432"/>
      <c r="L43" s="694">
        <f>SUM(J43:K43)</f>
        <v>0</v>
      </c>
      <c r="M43" s="686"/>
      <c r="N43" s="32"/>
      <c r="O43" s="32"/>
      <c r="P43" s="137"/>
    </row>
    <row r="44" spans="1:16" ht="24.75" customHeight="1" thickBot="1">
      <c r="A44" s="3"/>
      <c r="B44" s="809"/>
      <c r="C44" s="158"/>
      <c r="D44" s="339"/>
      <c r="E44" s="340"/>
      <c r="F44" s="772"/>
      <c r="G44" s="773"/>
      <c r="H44" s="42"/>
      <c r="I44" s="42"/>
      <c r="J44" s="241"/>
      <c r="K44" s="241"/>
      <c r="L44" s="774">
        <f t="shared" ref="L44" si="4">SUM(J44:K44)</f>
        <v>0</v>
      </c>
      <c r="M44" s="775"/>
      <c r="N44" s="776"/>
      <c r="O44" s="776"/>
      <c r="P44" s="777"/>
    </row>
    <row r="45" spans="1:16" ht="24.75" customHeight="1" thickTop="1">
      <c r="A45" s="3"/>
      <c r="B45" s="163"/>
      <c r="C45" s="783" t="str">
        <f>CONCATENATE(FIXED(COUNTA(D38:D44),0,0)," 店")</f>
        <v>6 店</v>
      </c>
      <c r="D45" s="784"/>
      <c r="E45" s="785"/>
      <c r="F45" s="786">
        <f>SUM(F38:G44)</f>
        <v>9750</v>
      </c>
      <c r="G45" s="787"/>
      <c r="H45" s="337">
        <f>SUM(H38:H44)</f>
        <v>10550</v>
      </c>
      <c r="I45" s="337">
        <f>SUM(I38:I44)</f>
        <v>20300</v>
      </c>
      <c r="J45" s="238">
        <f>SUM(J38:J44)</f>
        <v>0</v>
      </c>
      <c r="K45" s="338">
        <f>SUM(K38:K44)</f>
        <v>0</v>
      </c>
      <c r="L45" s="788">
        <f>SUM(L38:M44)</f>
        <v>0</v>
      </c>
      <c r="M45" s="789"/>
      <c r="N45" s="790"/>
      <c r="O45" s="791"/>
      <c r="P45" s="792"/>
    </row>
    <row r="46" spans="1:16" ht="15" customHeight="1"/>
    <row r="47" spans="1:16">
      <c r="B47" s="274" t="s">
        <v>272</v>
      </c>
      <c r="C47" s="274"/>
      <c r="D47" s="274"/>
      <c r="E47" s="274"/>
      <c r="F47" s="274"/>
      <c r="G47" s="274"/>
      <c r="H47" s="274"/>
      <c r="I47" s="274"/>
      <c r="J47" s="274"/>
      <c r="K47" s="274"/>
      <c r="L47" s="274"/>
    </row>
    <row r="48" spans="1:16" ht="18" customHeight="1">
      <c r="B48" s="310" t="s">
        <v>468</v>
      </c>
      <c r="L48" s="274"/>
    </row>
    <row r="49" spans="2:12" ht="18" customHeight="1">
      <c r="B49" s="278" t="s">
        <v>469</v>
      </c>
      <c r="L49" s="274"/>
    </row>
    <row r="50" spans="2:12">
      <c r="B50" s="310" t="s">
        <v>471</v>
      </c>
      <c r="L50" s="274"/>
    </row>
    <row r="51" spans="2:12">
      <c r="B51" s="310" t="s">
        <v>473</v>
      </c>
      <c r="L51" s="274"/>
    </row>
    <row r="52" spans="2:12">
      <c r="B52" s="278" t="s">
        <v>474</v>
      </c>
      <c r="L52" s="274"/>
    </row>
    <row r="53" spans="2:12">
      <c r="B53" s="310" t="s">
        <v>472</v>
      </c>
      <c r="L53" s="274"/>
    </row>
  </sheetData>
  <sheetProtection algorithmName="SHA-512" hashValue="0HR8v/s1umgsvnBppZc307CVVwhQMbxRle9Vk+BsaCkUoJ+w6F8jN8QpaJsJMlBjy1qO2HWdFBoRhi6pSFIb0w==" saltValue="b9cSi6qQ/EwlAE21J4LRlA==" spinCount="100000" sheet="1" objects="1" scenarios="1"/>
  <mergeCells count="104">
    <mergeCell ref="C2:F2"/>
    <mergeCell ref="H2:L2"/>
    <mergeCell ref="N2:P2"/>
    <mergeCell ref="C3:F3"/>
    <mergeCell ref="H3:L3"/>
    <mergeCell ref="N3:O3"/>
    <mergeCell ref="B5:D6"/>
    <mergeCell ref="G5:H6"/>
    <mergeCell ref="I5:I6"/>
    <mergeCell ref="J5:J6"/>
    <mergeCell ref="L5:M5"/>
    <mergeCell ref="N5:O5"/>
    <mergeCell ref="L6:M6"/>
    <mergeCell ref="N6:O6"/>
    <mergeCell ref="L7:M7"/>
    <mergeCell ref="N7:O7"/>
    <mergeCell ref="B8:B9"/>
    <mergeCell ref="C8:I8"/>
    <mergeCell ref="J8:M8"/>
    <mergeCell ref="N8:P9"/>
    <mergeCell ref="C9:E9"/>
    <mergeCell ref="F9:G9"/>
    <mergeCell ref="L9:M9"/>
    <mergeCell ref="L10:M10"/>
    <mergeCell ref="L11:M11"/>
    <mergeCell ref="L12:M12"/>
    <mergeCell ref="N12:P12"/>
    <mergeCell ref="L13:M13"/>
    <mergeCell ref="N13:P14"/>
    <mergeCell ref="L14:M14"/>
    <mergeCell ref="L15:M15"/>
    <mergeCell ref="L16:M16"/>
    <mergeCell ref="N16:P16"/>
    <mergeCell ref="L17:M17"/>
    <mergeCell ref="N17:P17"/>
    <mergeCell ref="L18:M18"/>
    <mergeCell ref="N18:P18"/>
    <mergeCell ref="L19:M19"/>
    <mergeCell ref="N19:P19"/>
    <mergeCell ref="L20:M20"/>
    <mergeCell ref="N20:P20"/>
    <mergeCell ref="L21:M21"/>
    <mergeCell ref="N21:P21"/>
    <mergeCell ref="L22:M22"/>
    <mergeCell ref="N22:P22"/>
    <mergeCell ref="L23:M23"/>
    <mergeCell ref="N23:P23"/>
    <mergeCell ref="L24:M24"/>
    <mergeCell ref="N24:P24"/>
    <mergeCell ref="L25:M25"/>
    <mergeCell ref="N25:P25"/>
    <mergeCell ref="L26:M26"/>
    <mergeCell ref="N26:P26"/>
    <mergeCell ref="L27:M27"/>
    <mergeCell ref="N27:P27"/>
    <mergeCell ref="L28:M28"/>
    <mergeCell ref="N28:P28"/>
    <mergeCell ref="L29:M29"/>
    <mergeCell ref="N29:P29"/>
    <mergeCell ref="N35:O35"/>
    <mergeCell ref="F30:G30"/>
    <mergeCell ref="L30:M30"/>
    <mergeCell ref="N30:P30"/>
    <mergeCell ref="N33:O33"/>
    <mergeCell ref="L34:M34"/>
    <mergeCell ref="C31:E31"/>
    <mergeCell ref="F31:G31"/>
    <mergeCell ref="L31:M31"/>
    <mergeCell ref="N31:P31"/>
    <mergeCell ref="N36:P37"/>
    <mergeCell ref="C37:E37"/>
    <mergeCell ref="F37:G37"/>
    <mergeCell ref="L37:M37"/>
    <mergeCell ref="B33:D34"/>
    <mergeCell ref="L33:M33"/>
    <mergeCell ref="N34:O34"/>
    <mergeCell ref="L35:M35"/>
    <mergeCell ref="B39:B40"/>
    <mergeCell ref="F39:G39"/>
    <mergeCell ref="L39:M39"/>
    <mergeCell ref="F40:G40"/>
    <mergeCell ref="L40:M40"/>
    <mergeCell ref="B36:B37"/>
    <mergeCell ref="C36:I36"/>
    <mergeCell ref="J36:M36"/>
    <mergeCell ref="L42:M42"/>
    <mergeCell ref="B41:B44"/>
    <mergeCell ref="N42:P42"/>
    <mergeCell ref="F44:G44"/>
    <mergeCell ref="L44:M44"/>
    <mergeCell ref="N44:P44"/>
    <mergeCell ref="F38:G38"/>
    <mergeCell ref="L38:M38"/>
    <mergeCell ref="F43:G43"/>
    <mergeCell ref="L43:M43"/>
    <mergeCell ref="C45:E45"/>
    <mergeCell ref="F45:G45"/>
    <mergeCell ref="L45:M45"/>
    <mergeCell ref="N45:P45"/>
    <mergeCell ref="N40:P40"/>
    <mergeCell ref="F41:G41"/>
    <mergeCell ref="L41:M41"/>
    <mergeCell ref="N41:P41"/>
    <mergeCell ref="F42:G42"/>
  </mergeCells>
  <phoneticPr fontId="3"/>
  <dataValidations count="3">
    <dataValidation type="whole" operator="lessThanOrEqual" allowBlank="1" showInputMessage="1" showErrorMessage="1" sqref="K38:K44 J10:K29" xr:uid="{00000000-0002-0000-0500-000000000000}">
      <formula1>G10</formula1>
    </dataValidation>
    <dataValidation operator="lessThanOrEqual" allowBlank="1" showInputMessage="1" showErrorMessage="1" sqref="B47:B53" xr:uid="{00000000-0002-0000-0500-000001000000}"/>
    <dataValidation type="whole" operator="lessThanOrEqual" allowBlank="1" showInputMessage="1" showErrorMessage="1" sqref="J38:J44" xr:uid="{00000000-0002-0000-0500-000002000000}">
      <formula1>F38</formula1>
    </dataValidation>
  </dataValidations>
  <printOptions horizontalCentered="1"/>
  <pageMargins left="0.39370078740157483" right="0.39370078740157483" top="0.59055118110236227" bottom="0.39370078740157483" header="0.19685039370078741" footer="0.23622047244094491"/>
  <pageSetup paperSize="9" scale="68" orientation="portrait" horizontalDpi="300" verticalDpi="300" r:id="rId1"/>
  <headerFooter alignWithMargins="0">
    <oddFooter>&amp;R&amp;9 2026年4月現在</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5"/>
  <sheetViews>
    <sheetView showGridLines="0" showZeros="0" zoomScale="80" zoomScaleNormal="80" workbookViewId="0">
      <selection activeCell="J10" sqref="J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11.125" customWidth="1"/>
    <col min="11" max="11" width="11" customWidth="1"/>
    <col min="12" max="12" width="5.625" customWidth="1"/>
    <col min="13" max="13" width="5.375" customWidth="1"/>
    <col min="14" max="14" width="7.375" customWidth="1"/>
    <col min="15" max="15" width="14.375" customWidth="1"/>
    <col min="16" max="16" width="5" customWidth="1"/>
    <col min="17" max="17" width="5.5" customWidth="1"/>
  </cols>
  <sheetData>
    <row r="1" spans="1:16" ht="3" customHeight="1"/>
    <row r="2" spans="1:16" ht="39" customHeight="1">
      <c r="B2" s="1" t="s">
        <v>0</v>
      </c>
      <c r="C2" s="734">
        <f>表紙!B5</f>
        <v>0</v>
      </c>
      <c r="D2" s="734"/>
      <c r="E2" s="734"/>
      <c r="F2" s="735"/>
      <c r="G2" s="269" t="s">
        <v>1</v>
      </c>
      <c r="H2" s="729">
        <f>表紙!E5</f>
        <v>0</v>
      </c>
      <c r="I2" s="729"/>
      <c r="J2" s="729"/>
      <c r="K2" s="729"/>
      <c r="L2" s="730"/>
      <c r="M2" s="1" t="s">
        <v>2</v>
      </c>
      <c r="N2" s="722">
        <f>表紙!J5</f>
        <v>0</v>
      </c>
      <c r="O2" s="722"/>
      <c r="P2" s="723"/>
    </row>
    <row r="3" spans="1:16" ht="39" customHeight="1">
      <c r="B3" s="57" t="s">
        <v>176</v>
      </c>
      <c r="C3" s="736">
        <f>表紙!B7</f>
        <v>0</v>
      </c>
      <c r="D3" s="736"/>
      <c r="E3" s="736"/>
      <c r="F3" s="737"/>
      <c r="G3" s="270" t="s">
        <v>177</v>
      </c>
      <c r="H3" s="729">
        <f>表紙!E7</f>
        <v>0</v>
      </c>
      <c r="I3" s="729"/>
      <c r="J3" s="729"/>
      <c r="K3" s="729"/>
      <c r="L3" s="730"/>
      <c r="M3" s="122" t="s">
        <v>3</v>
      </c>
      <c r="N3" s="724">
        <f>SUM(L29+L47)</f>
        <v>0</v>
      </c>
      <c r="O3" s="724"/>
      <c r="P3" s="43" t="s">
        <v>4</v>
      </c>
    </row>
    <row r="4" spans="1:16" ht="19.5" customHeight="1"/>
    <row r="5" spans="1:16" ht="21">
      <c r="B5" s="815" t="s">
        <v>188</v>
      </c>
      <c r="C5" s="815"/>
      <c r="D5" s="815"/>
      <c r="E5" s="854"/>
      <c r="F5" s="854"/>
      <c r="G5" s="44"/>
      <c r="H5" s="855"/>
      <c r="I5" s="855"/>
      <c r="L5" s="742" t="s">
        <v>178</v>
      </c>
      <c r="M5" s="742"/>
      <c r="N5" s="761">
        <f>F29</f>
        <v>25600</v>
      </c>
      <c r="O5" s="761"/>
      <c r="P5" s="2" t="s">
        <v>4</v>
      </c>
    </row>
    <row r="6" spans="1:16" ht="21">
      <c r="B6" s="815"/>
      <c r="C6" s="815"/>
      <c r="D6" s="815"/>
      <c r="E6" s="44"/>
      <c r="F6" s="44"/>
      <c r="G6" s="44"/>
      <c r="H6" s="45"/>
      <c r="I6" s="45"/>
      <c r="L6" s="705" t="s">
        <v>176</v>
      </c>
      <c r="M6" s="705"/>
      <c r="N6" s="761">
        <f>SUM(H29)</f>
        <v>44550</v>
      </c>
      <c r="O6" s="761"/>
      <c r="P6" s="2" t="s">
        <v>4</v>
      </c>
    </row>
    <row r="7" spans="1:16" ht="18.75">
      <c r="L7" s="681" t="s">
        <v>505</v>
      </c>
      <c r="M7" s="681"/>
      <c r="N7" s="821">
        <f>SUM(N5:O6)</f>
        <v>70150</v>
      </c>
      <c r="O7" s="821"/>
      <c r="P7" s="2" t="s">
        <v>4</v>
      </c>
    </row>
    <row r="8" spans="1:16" ht="18" customHeight="1">
      <c r="A8" s="3"/>
      <c r="B8" s="713" t="s">
        <v>5</v>
      </c>
      <c r="C8" s="712" t="s">
        <v>221</v>
      </c>
      <c r="D8" s="713"/>
      <c r="E8" s="713"/>
      <c r="F8" s="713"/>
      <c r="G8" s="713"/>
      <c r="H8" s="713"/>
      <c r="I8" s="713"/>
      <c r="J8" s="702" t="s">
        <v>225</v>
      </c>
      <c r="K8" s="703"/>
      <c r="L8" s="703"/>
      <c r="M8" s="704"/>
      <c r="N8" s="751" t="s">
        <v>7</v>
      </c>
      <c r="O8" s="751"/>
      <c r="P8" s="752"/>
    </row>
    <row r="9" spans="1:16" ht="18" customHeight="1">
      <c r="A9" s="3"/>
      <c r="B9" s="742"/>
      <c r="C9" s="631" t="s">
        <v>8</v>
      </c>
      <c r="D9" s="632"/>
      <c r="E9" s="633"/>
      <c r="F9" s="631" t="s">
        <v>224</v>
      </c>
      <c r="G9" s="633"/>
      <c r="H9" s="4" t="s">
        <v>6</v>
      </c>
      <c r="I9" s="129" t="s">
        <v>504</v>
      </c>
      <c r="J9" s="118" t="s">
        <v>222</v>
      </c>
      <c r="K9" s="119" t="s">
        <v>176</v>
      </c>
      <c r="L9" s="677" t="s">
        <v>504</v>
      </c>
      <c r="M9" s="678"/>
      <c r="N9" s="813"/>
      <c r="O9" s="813"/>
      <c r="P9" s="814"/>
    </row>
    <row r="10" spans="1:16" ht="24.95" customHeight="1">
      <c r="A10" s="3"/>
      <c r="B10" s="147"/>
      <c r="C10" s="124"/>
      <c r="D10" s="6" t="s">
        <v>49</v>
      </c>
      <c r="E10" s="46" t="s">
        <v>247</v>
      </c>
      <c r="F10" s="492"/>
      <c r="G10" s="558">
        <v>1500</v>
      </c>
      <c r="H10" s="578">
        <f>I10-G10</f>
        <v>2500</v>
      </c>
      <c r="I10" s="494">
        <v>4000</v>
      </c>
      <c r="J10" s="437"/>
      <c r="K10" s="430"/>
      <c r="L10" s="745">
        <f t="shared" ref="L10:L21" si="0">SUM(J10:K10)</f>
        <v>0</v>
      </c>
      <c r="M10" s="780"/>
      <c r="N10" s="856"/>
      <c r="O10" s="857"/>
      <c r="P10" s="858"/>
    </row>
    <row r="11" spans="1:16" ht="24.95" customHeight="1">
      <c r="A11" s="3"/>
      <c r="B11" s="35"/>
      <c r="C11" s="152"/>
      <c r="D11" s="12" t="s">
        <v>50</v>
      </c>
      <c r="E11" s="46" t="s">
        <v>405</v>
      </c>
      <c r="F11" s="487"/>
      <c r="G11" s="488">
        <v>1950</v>
      </c>
      <c r="H11" s="486">
        <f t="shared" ref="H11:H21" si="1">I11-G11</f>
        <v>3250</v>
      </c>
      <c r="I11" s="486">
        <v>5200</v>
      </c>
      <c r="J11" s="432"/>
      <c r="K11" s="436"/>
      <c r="L11" s="694">
        <f t="shared" si="0"/>
        <v>0</v>
      </c>
      <c r="M11" s="685"/>
      <c r="N11" s="859" t="s">
        <v>511</v>
      </c>
      <c r="O11" s="860"/>
      <c r="P11" s="861"/>
    </row>
    <row r="12" spans="1:16" ht="24.95" customHeight="1">
      <c r="A12" s="3"/>
      <c r="B12" s="35"/>
      <c r="C12" s="152"/>
      <c r="D12" s="12" t="s">
        <v>51</v>
      </c>
      <c r="E12" s="46" t="s">
        <v>405</v>
      </c>
      <c r="F12" s="596"/>
      <c r="G12" s="597">
        <v>3900</v>
      </c>
      <c r="H12" s="598">
        <f t="shared" si="1"/>
        <v>7350</v>
      </c>
      <c r="I12" s="598">
        <v>11250</v>
      </c>
      <c r="J12" s="432"/>
      <c r="K12" s="436"/>
      <c r="L12" s="694">
        <f t="shared" si="0"/>
        <v>0</v>
      </c>
      <c r="M12" s="685"/>
      <c r="N12" s="862"/>
      <c r="O12" s="860"/>
      <c r="P12" s="861"/>
    </row>
    <row r="13" spans="1:16" ht="24.95" customHeight="1">
      <c r="A13" s="3"/>
      <c r="B13" s="35"/>
      <c r="C13" s="152"/>
      <c r="D13" s="12" t="s">
        <v>52</v>
      </c>
      <c r="E13" s="46" t="s">
        <v>405</v>
      </c>
      <c r="F13" s="487"/>
      <c r="G13" s="488">
        <v>1350</v>
      </c>
      <c r="H13" s="486">
        <f t="shared" si="1"/>
        <v>1950</v>
      </c>
      <c r="I13" s="486">
        <v>3300</v>
      </c>
      <c r="J13" s="432"/>
      <c r="K13" s="436"/>
      <c r="L13" s="694">
        <f t="shared" si="0"/>
        <v>0</v>
      </c>
      <c r="M13" s="685"/>
      <c r="N13" s="862"/>
      <c r="O13" s="860"/>
      <c r="P13" s="861"/>
    </row>
    <row r="14" spans="1:16" ht="24.95" customHeight="1">
      <c r="A14" s="3"/>
      <c r="B14" s="35"/>
      <c r="C14" s="152"/>
      <c r="D14" s="34" t="s">
        <v>53</v>
      </c>
      <c r="E14" s="46" t="s">
        <v>241</v>
      </c>
      <c r="F14" s="487"/>
      <c r="G14" s="488">
        <v>1200</v>
      </c>
      <c r="H14" s="489">
        <v>1100</v>
      </c>
      <c r="I14" s="486">
        <v>2300</v>
      </c>
      <c r="J14" s="432"/>
      <c r="K14" s="436"/>
      <c r="L14" s="694">
        <f t="shared" si="0"/>
        <v>0</v>
      </c>
      <c r="M14" s="685"/>
      <c r="N14" s="793"/>
      <c r="O14" s="770"/>
      <c r="P14" s="771"/>
    </row>
    <row r="15" spans="1:16" ht="24.95" customHeight="1">
      <c r="A15" s="3"/>
      <c r="B15" s="35"/>
      <c r="C15" s="152"/>
      <c r="D15" s="34" t="s">
        <v>54</v>
      </c>
      <c r="E15" s="46" t="s">
        <v>247</v>
      </c>
      <c r="F15" s="487"/>
      <c r="G15" s="488">
        <v>2400</v>
      </c>
      <c r="H15" s="486">
        <f t="shared" si="1"/>
        <v>3100</v>
      </c>
      <c r="I15" s="486">
        <v>5500</v>
      </c>
      <c r="J15" s="432"/>
      <c r="K15" s="436"/>
      <c r="L15" s="694">
        <f t="shared" si="0"/>
        <v>0</v>
      </c>
      <c r="M15" s="685"/>
      <c r="N15" s="793"/>
      <c r="O15" s="770"/>
      <c r="P15" s="771"/>
    </row>
    <row r="16" spans="1:16" ht="24.95" customHeight="1">
      <c r="A16" s="3"/>
      <c r="B16" s="35"/>
      <c r="C16" s="152"/>
      <c r="D16" s="34" t="s">
        <v>55</v>
      </c>
      <c r="E16" s="46" t="s">
        <v>247</v>
      </c>
      <c r="F16" s="487"/>
      <c r="G16" s="488">
        <v>1600</v>
      </c>
      <c r="H16" s="486">
        <f t="shared" si="1"/>
        <v>2850</v>
      </c>
      <c r="I16" s="486">
        <v>4450</v>
      </c>
      <c r="J16" s="432"/>
      <c r="K16" s="436"/>
      <c r="L16" s="694">
        <f t="shared" si="0"/>
        <v>0</v>
      </c>
      <c r="M16" s="685"/>
      <c r="N16" s="793"/>
      <c r="O16" s="770"/>
      <c r="P16" s="771"/>
    </row>
    <row r="17" spans="1:16" ht="24.95" customHeight="1">
      <c r="A17" s="3"/>
      <c r="B17" s="35"/>
      <c r="C17" s="152"/>
      <c r="D17" s="12" t="s">
        <v>56</v>
      </c>
      <c r="E17" s="46" t="s">
        <v>247</v>
      </c>
      <c r="F17" s="596"/>
      <c r="G17" s="597">
        <v>2800</v>
      </c>
      <c r="H17" s="598">
        <f t="shared" si="1"/>
        <v>5800</v>
      </c>
      <c r="I17" s="598">
        <v>8600</v>
      </c>
      <c r="J17" s="432"/>
      <c r="K17" s="436"/>
      <c r="L17" s="694">
        <f t="shared" si="0"/>
        <v>0</v>
      </c>
      <c r="M17" s="685"/>
      <c r="N17" s="793"/>
      <c r="O17" s="770"/>
      <c r="P17" s="771"/>
    </row>
    <row r="18" spans="1:16" ht="24.95" customHeight="1">
      <c r="A18" s="3"/>
      <c r="B18" s="35"/>
      <c r="C18" s="152"/>
      <c r="D18" s="12" t="s">
        <v>57</v>
      </c>
      <c r="E18" s="46" t="s">
        <v>241</v>
      </c>
      <c r="F18" s="487"/>
      <c r="G18" s="488">
        <v>3850</v>
      </c>
      <c r="H18" s="486">
        <f t="shared" si="1"/>
        <v>9650</v>
      </c>
      <c r="I18" s="486">
        <v>13500</v>
      </c>
      <c r="J18" s="432"/>
      <c r="K18" s="436"/>
      <c r="L18" s="694">
        <f t="shared" si="0"/>
        <v>0</v>
      </c>
      <c r="M18" s="685"/>
      <c r="N18" s="793"/>
      <c r="O18" s="770"/>
      <c r="P18" s="771"/>
    </row>
    <row r="19" spans="1:16" ht="24.95" customHeight="1">
      <c r="A19" s="3"/>
      <c r="B19" s="58"/>
      <c r="C19" s="152"/>
      <c r="D19" s="12" t="s">
        <v>58</v>
      </c>
      <c r="E19" s="46" t="s">
        <v>169</v>
      </c>
      <c r="F19" s="493" t="s">
        <v>16</v>
      </c>
      <c r="G19" s="488">
        <v>1950</v>
      </c>
      <c r="H19" s="486">
        <v>2550</v>
      </c>
      <c r="I19" s="486">
        <v>4500</v>
      </c>
      <c r="J19" s="432"/>
      <c r="K19" s="436"/>
      <c r="L19" s="694">
        <f t="shared" si="0"/>
        <v>0</v>
      </c>
      <c r="M19" s="685"/>
      <c r="N19" s="866" t="s">
        <v>512</v>
      </c>
      <c r="O19" s="867"/>
      <c r="P19" s="868"/>
    </row>
    <row r="20" spans="1:16" ht="24.95" customHeight="1">
      <c r="A20" s="3"/>
      <c r="B20" s="35"/>
      <c r="C20" s="164"/>
      <c r="D20" s="12" t="s">
        <v>59</v>
      </c>
      <c r="E20" s="46" t="s">
        <v>247</v>
      </c>
      <c r="F20" s="493" t="s">
        <v>268</v>
      </c>
      <c r="G20" s="488">
        <v>1950</v>
      </c>
      <c r="H20" s="486">
        <f t="shared" si="1"/>
        <v>2400</v>
      </c>
      <c r="I20" s="486">
        <v>4350</v>
      </c>
      <c r="J20" s="432"/>
      <c r="K20" s="436"/>
      <c r="L20" s="694">
        <f t="shared" si="0"/>
        <v>0</v>
      </c>
      <c r="M20" s="685"/>
      <c r="N20" s="863" t="s">
        <v>513</v>
      </c>
      <c r="O20" s="864"/>
      <c r="P20" s="865"/>
    </row>
    <row r="21" spans="1:16" ht="24.95" customHeight="1">
      <c r="A21" s="3"/>
      <c r="B21" s="35"/>
      <c r="C21" s="164"/>
      <c r="D21" s="12" t="s">
        <v>60</v>
      </c>
      <c r="E21" s="46" t="s">
        <v>241</v>
      </c>
      <c r="F21" s="487"/>
      <c r="G21" s="488">
        <v>1150</v>
      </c>
      <c r="H21" s="489">
        <f t="shared" si="1"/>
        <v>2050</v>
      </c>
      <c r="I21" s="486">
        <v>3200</v>
      </c>
      <c r="J21" s="432"/>
      <c r="K21" s="436"/>
      <c r="L21" s="694">
        <f t="shared" si="0"/>
        <v>0</v>
      </c>
      <c r="M21" s="685"/>
      <c r="N21" s="863"/>
      <c r="O21" s="864"/>
      <c r="P21" s="865"/>
    </row>
    <row r="22" spans="1:16" ht="24.95" customHeight="1">
      <c r="A22" s="3"/>
      <c r="B22" s="24"/>
      <c r="C22" s="164"/>
      <c r="D22" s="12"/>
      <c r="E22" s="46"/>
      <c r="F22" s="487"/>
      <c r="G22" s="488"/>
      <c r="H22" s="485"/>
      <c r="I22" s="486"/>
      <c r="J22" s="222"/>
      <c r="K22" s="223"/>
      <c r="L22" s="694">
        <f t="shared" ref="L22:L25" si="2">SUM(J22:K22)</f>
        <v>0</v>
      </c>
      <c r="M22" s="685"/>
      <c r="N22" s="866"/>
      <c r="O22" s="867"/>
      <c r="P22" s="868"/>
    </row>
    <row r="23" spans="1:16" ht="24.95" customHeight="1">
      <c r="A23" s="3"/>
      <c r="B23" s="24"/>
      <c r="C23" s="164"/>
      <c r="D23" s="12"/>
      <c r="E23" s="46"/>
      <c r="F23" s="781"/>
      <c r="G23" s="782"/>
      <c r="H23" s="485"/>
      <c r="I23" s="486"/>
      <c r="J23" s="222"/>
      <c r="K23" s="223"/>
      <c r="L23" s="694">
        <f t="shared" si="2"/>
        <v>0</v>
      </c>
      <c r="M23" s="685"/>
      <c r="N23" s="866"/>
      <c r="O23" s="867"/>
      <c r="P23" s="868"/>
    </row>
    <row r="24" spans="1:16" ht="24.95" customHeight="1">
      <c r="B24" s="24"/>
      <c r="C24" s="164"/>
      <c r="D24" s="12"/>
      <c r="E24" s="46"/>
      <c r="F24" s="312"/>
      <c r="G24" s="313"/>
      <c r="H24" s="14"/>
      <c r="I24" s="15"/>
      <c r="J24" s="222"/>
      <c r="K24" s="223"/>
      <c r="L24" s="224"/>
      <c r="M24" s="235"/>
      <c r="N24" s="124"/>
      <c r="O24" s="126"/>
      <c r="P24" s="125"/>
    </row>
    <row r="25" spans="1:16" ht="24.75" customHeight="1">
      <c r="B25" s="27"/>
      <c r="C25" s="164"/>
      <c r="D25" s="12"/>
      <c r="E25" s="46"/>
      <c r="F25" s="871"/>
      <c r="G25" s="872"/>
      <c r="H25" s="14"/>
      <c r="I25" s="15"/>
      <c r="J25" s="222"/>
      <c r="K25" s="223"/>
      <c r="L25" s="694">
        <f t="shared" si="2"/>
        <v>0</v>
      </c>
      <c r="M25" s="685"/>
      <c r="N25" s="793"/>
      <c r="O25" s="770"/>
      <c r="P25" s="771"/>
    </row>
    <row r="26" spans="1:16" ht="24.75" customHeight="1">
      <c r="B26" s="24"/>
      <c r="C26" s="152"/>
      <c r="D26" s="12"/>
      <c r="E26" s="171"/>
      <c r="F26" s="869"/>
      <c r="G26" s="870"/>
      <c r="H26" s="14">
        <f>I26-F26</f>
        <v>0</v>
      </c>
      <c r="I26" s="173"/>
      <c r="J26" s="244"/>
      <c r="K26" s="224"/>
      <c r="L26" s="694"/>
      <c r="M26" s="685"/>
      <c r="N26" s="793"/>
      <c r="O26" s="770"/>
      <c r="P26" s="771"/>
    </row>
    <row r="27" spans="1:16" ht="24.95" customHeight="1">
      <c r="B27" s="24"/>
      <c r="C27" s="152"/>
      <c r="D27" s="12"/>
      <c r="E27" s="85"/>
      <c r="F27" s="869"/>
      <c r="G27" s="870"/>
      <c r="H27" s="14">
        <f>I27-F27</f>
        <v>0</v>
      </c>
      <c r="I27" s="173"/>
      <c r="J27" s="244"/>
      <c r="K27" s="235"/>
      <c r="L27" s="694"/>
      <c r="M27" s="685"/>
      <c r="N27" s="793"/>
      <c r="O27" s="770"/>
      <c r="P27" s="771"/>
    </row>
    <row r="28" spans="1:16" ht="24.95" customHeight="1" thickBot="1">
      <c r="B28" s="149"/>
      <c r="C28" s="144"/>
      <c r="D28" s="12"/>
      <c r="E28" s="170"/>
      <c r="F28" s="765"/>
      <c r="G28" s="766"/>
      <c r="H28" s="14">
        <f>I28-F28</f>
        <v>0</v>
      </c>
      <c r="I28" s="167"/>
      <c r="J28" s="245"/>
      <c r="K28" s="234"/>
      <c r="L28" s="774"/>
      <c r="M28" s="775"/>
      <c r="N28" s="873"/>
      <c r="O28" s="776"/>
      <c r="P28" s="777"/>
    </row>
    <row r="29" spans="1:16" ht="24.95" customHeight="1" thickTop="1">
      <c r="B29" s="156"/>
      <c r="C29" s="738" t="str">
        <f>CONCATENATE(FIXED(COUNTA(D10:D28),0,0),"　店")</f>
        <v>12　店</v>
      </c>
      <c r="D29" s="739"/>
      <c r="E29" s="740"/>
      <c r="F29" s="692">
        <f>SUM(G10:G28)</f>
        <v>25600</v>
      </c>
      <c r="G29" s="693"/>
      <c r="H29" s="20">
        <f>SUM(H10:H28)</f>
        <v>44550</v>
      </c>
      <c r="I29" s="22">
        <f>SUM(I10:I28)</f>
        <v>70150</v>
      </c>
      <c r="J29" s="229">
        <f>SUM(J10:J28)</f>
        <v>0</v>
      </c>
      <c r="K29" s="229">
        <f>SUM(K10:K28)</f>
        <v>0</v>
      </c>
      <c r="L29" s="700">
        <f>SUM(L10:L28)</f>
        <v>0</v>
      </c>
      <c r="M29" s="701"/>
      <c r="N29" s="810"/>
      <c r="O29" s="811"/>
      <c r="P29" s="812"/>
    </row>
    <row r="30" spans="1:16" ht="27" customHeight="1"/>
    <row r="31" spans="1:16" ht="18.75">
      <c r="B31" s="815" t="s">
        <v>189</v>
      </c>
      <c r="C31" s="815"/>
      <c r="D31" s="815"/>
      <c r="E31" s="49"/>
      <c r="F31" s="50"/>
      <c r="G31" s="50"/>
      <c r="H31" s="51"/>
      <c r="I31" s="51"/>
      <c r="J31" s="51"/>
      <c r="K31" s="51"/>
      <c r="L31" s="742" t="s">
        <v>178</v>
      </c>
      <c r="M31" s="742"/>
      <c r="N31" s="761">
        <f>F47</f>
        <v>7350</v>
      </c>
      <c r="O31" s="761"/>
      <c r="P31" s="2" t="s">
        <v>4</v>
      </c>
    </row>
    <row r="32" spans="1:16" ht="18.75">
      <c r="B32" s="815"/>
      <c r="C32" s="815"/>
      <c r="D32" s="815"/>
      <c r="E32" s="49"/>
      <c r="F32" s="50"/>
      <c r="G32" s="50"/>
      <c r="H32" s="51"/>
      <c r="I32" s="51"/>
      <c r="J32" s="51"/>
      <c r="K32" s="51"/>
      <c r="L32" s="705" t="s">
        <v>176</v>
      </c>
      <c r="M32" s="705"/>
      <c r="N32" s="761">
        <f>SUM(H47)</f>
        <v>7200</v>
      </c>
      <c r="O32" s="761"/>
      <c r="P32" s="2" t="s">
        <v>4</v>
      </c>
    </row>
    <row r="33" spans="2:16" ht="18.75">
      <c r="B33" s="52"/>
      <c r="D33" s="53"/>
      <c r="E33" s="54"/>
      <c r="F33" s="50"/>
      <c r="G33" s="50"/>
      <c r="H33" s="51"/>
      <c r="I33" s="51"/>
      <c r="J33" s="51"/>
      <c r="K33" s="51"/>
      <c r="L33" s="681" t="s">
        <v>505</v>
      </c>
      <c r="M33" s="681"/>
      <c r="N33" s="821">
        <f>SUM(N31:O32)</f>
        <v>14550</v>
      </c>
      <c r="O33" s="821"/>
      <c r="P33" s="2" t="s">
        <v>4</v>
      </c>
    </row>
    <row r="34" spans="2:16" ht="18" customHeight="1">
      <c r="B34" s="843" t="s">
        <v>5</v>
      </c>
      <c r="C34" s="712" t="s">
        <v>221</v>
      </c>
      <c r="D34" s="713"/>
      <c r="E34" s="713"/>
      <c r="F34" s="713"/>
      <c r="G34" s="713"/>
      <c r="H34" s="713"/>
      <c r="I34" s="713"/>
      <c r="J34" s="702" t="s">
        <v>225</v>
      </c>
      <c r="K34" s="703"/>
      <c r="L34" s="703"/>
      <c r="M34" s="704"/>
      <c r="N34" s="751" t="s">
        <v>7</v>
      </c>
      <c r="O34" s="751"/>
      <c r="P34" s="752"/>
    </row>
    <row r="35" spans="2:16" ht="18" customHeight="1">
      <c r="B35" s="844"/>
      <c r="C35" s="631" t="s">
        <v>8</v>
      </c>
      <c r="D35" s="632"/>
      <c r="E35" s="633"/>
      <c r="F35" s="631" t="s">
        <v>224</v>
      </c>
      <c r="G35" s="633"/>
      <c r="H35" s="4" t="s">
        <v>6</v>
      </c>
      <c r="I35" s="129" t="s">
        <v>504</v>
      </c>
      <c r="J35" s="118" t="s">
        <v>222</v>
      </c>
      <c r="K35" s="119" t="s">
        <v>176</v>
      </c>
      <c r="L35" s="677" t="s">
        <v>504</v>
      </c>
      <c r="M35" s="678"/>
      <c r="N35" s="813"/>
      <c r="O35" s="813"/>
      <c r="P35" s="814"/>
    </row>
    <row r="36" spans="2:16" ht="24.95" customHeight="1">
      <c r="B36" s="117"/>
      <c r="C36" s="159"/>
      <c r="D36" s="40" t="s">
        <v>167</v>
      </c>
      <c r="E36" s="298" t="s">
        <v>247</v>
      </c>
      <c r="F36" s="492"/>
      <c r="G36" s="558">
        <v>1600</v>
      </c>
      <c r="H36" s="491">
        <f>I36-G36</f>
        <v>1500</v>
      </c>
      <c r="I36" s="491">
        <v>3100</v>
      </c>
      <c r="J36" s="429"/>
      <c r="K36" s="430"/>
      <c r="L36" s="745">
        <f t="shared" ref="L36:L41" si="3">SUM(J36:K36)</f>
        <v>0</v>
      </c>
      <c r="M36" s="780"/>
      <c r="N36" s="856"/>
      <c r="O36" s="857"/>
      <c r="P36" s="858"/>
    </row>
    <row r="37" spans="2:16" ht="24.95" customHeight="1">
      <c r="B37" s="117"/>
      <c r="C37" s="297"/>
      <c r="D37" s="40" t="s">
        <v>168</v>
      </c>
      <c r="E37" s="298" t="s">
        <v>247</v>
      </c>
      <c r="F37" s="493" t="s">
        <v>16</v>
      </c>
      <c r="G37" s="488">
        <v>1550</v>
      </c>
      <c r="H37" s="491">
        <f>I37-G37</f>
        <v>2200</v>
      </c>
      <c r="I37" s="491">
        <v>3750</v>
      </c>
      <c r="J37" s="432"/>
      <c r="K37" s="436"/>
      <c r="L37" s="694">
        <f t="shared" si="3"/>
        <v>0</v>
      </c>
      <c r="M37" s="685"/>
      <c r="N37" s="874" t="s">
        <v>532</v>
      </c>
      <c r="O37" s="875"/>
      <c r="P37" s="876"/>
    </row>
    <row r="38" spans="2:16" ht="24.95" customHeight="1">
      <c r="B38" s="24"/>
      <c r="C38" s="297"/>
      <c r="D38" s="12" t="s">
        <v>166</v>
      </c>
      <c r="E38" s="584" t="s">
        <v>509</v>
      </c>
      <c r="F38" s="493" t="s">
        <v>28</v>
      </c>
      <c r="G38" s="488">
        <v>2350</v>
      </c>
      <c r="H38" s="486">
        <f>I38-G38</f>
        <v>3050</v>
      </c>
      <c r="I38" s="486">
        <v>5400</v>
      </c>
      <c r="J38" s="432"/>
      <c r="K38" s="436"/>
      <c r="L38" s="694">
        <f t="shared" si="3"/>
        <v>0</v>
      </c>
      <c r="M38" s="685"/>
      <c r="N38" s="874" t="s">
        <v>533</v>
      </c>
      <c r="O38" s="875"/>
      <c r="P38" s="876"/>
    </row>
    <row r="39" spans="2:16" ht="24.95" customHeight="1">
      <c r="B39" s="24"/>
      <c r="C39" s="297"/>
      <c r="D39" s="12" t="s">
        <v>47</v>
      </c>
      <c r="E39" s="584" t="s">
        <v>243</v>
      </c>
      <c r="F39" s="493" t="s">
        <v>311</v>
      </c>
      <c r="G39" s="488">
        <v>600</v>
      </c>
      <c r="H39" s="486">
        <f>I39-G39</f>
        <v>350</v>
      </c>
      <c r="I39" s="486">
        <v>950</v>
      </c>
      <c r="J39" s="432"/>
      <c r="K39" s="436"/>
      <c r="L39" s="694">
        <f t="shared" si="3"/>
        <v>0</v>
      </c>
      <c r="M39" s="685"/>
      <c r="N39" s="877" t="s">
        <v>514</v>
      </c>
      <c r="O39" s="878"/>
      <c r="P39" s="879"/>
    </row>
    <row r="40" spans="2:16" ht="24.95" customHeight="1">
      <c r="B40" s="24"/>
      <c r="C40" s="297"/>
      <c r="D40" s="12" t="s">
        <v>461</v>
      </c>
      <c r="E40" s="585" t="s">
        <v>509</v>
      </c>
      <c r="F40" s="493" t="s">
        <v>466</v>
      </c>
      <c r="G40" s="488">
        <v>1000</v>
      </c>
      <c r="H40" s="486">
        <f>I40-G40</f>
        <v>100</v>
      </c>
      <c r="I40" s="486">
        <v>1100</v>
      </c>
      <c r="J40" s="432"/>
      <c r="K40" s="436"/>
      <c r="L40" s="694">
        <f t="shared" si="3"/>
        <v>0</v>
      </c>
      <c r="M40" s="685"/>
      <c r="N40" s="874" t="s">
        <v>467</v>
      </c>
      <c r="O40" s="875"/>
      <c r="P40" s="876"/>
    </row>
    <row r="41" spans="2:16" ht="24.95" customHeight="1">
      <c r="B41" s="24"/>
      <c r="C41" s="297"/>
      <c r="D41" s="12" t="s">
        <v>48</v>
      </c>
      <c r="E41" s="55" t="s">
        <v>243</v>
      </c>
      <c r="F41" s="781">
        <v>250</v>
      </c>
      <c r="G41" s="782"/>
      <c r="H41" s="56"/>
      <c r="I41" s="486">
        <f>SUM(F41)</f>
        <v>250</v>
      </c>
      <c r="J41" s="432"/>
      <c r="K41" s="56"/>
      <c r="L41" s="694">
        <f t="shared" si="3"/>
        <v>0</v>
      </c>
      <c r="M41" s="685"/>
      <c r="N41" s="687"/>
      <c r="O41" s="688"/>
      <c r="P41" s="689"/>
    </row>
    <row r="42" spans="2:16" ht="24.95" customHeight="1">
      <c r="B42" s="24"/>
      <c r="C42" s="297"/>
      <c r="D42" s="12"/>
      <c r="E42" s="55"/>
      <c r="F42" s="297"/>
      <c r="G42" s="292"/>
      <c r="H42" s="15"/>
      <c r="I42" s="15">
        <f>G42</f>
        <v>0</v>
      </c>
      <c r="J42" s="244"/>
      <c r="K42" s="244"/>
      <c r="L42" s="694">
        <f t="shared" ref="L42" si="4">SUM(J42:K42)</f>
        <v>0</v>
      </c>
      <c r="M42" s="685"/>
      <c r="N42" s="687"/>
      <c r="O42" s="688"/>
      <c r="P42" s="689"/>
    </row>
    <row r="43" spans="2:16" ht="24.95" customHeight="1">
      <c r="B43" s="24"/>
      <c r="C43" s="422"/>
      <c r="D43" s="423"/>
      <c r="E43" s="424"/>
      <c r="F43" s="871"/>
      <c r="G43" s="872"/>
      <c r="H43" s="15"/>
      <c r="I43" s="15">
        <f>SUM(F43)</f>
        <v>0</v>
      </c>
      <c r="J43" s="222"/>
      <c r="K43" s="222"/>
      <c r="L43" s="694">
        <f t="shared" ref="L43" si="5">SUM(J43:K43)</f>
        <v>0</v>
      </c>
      <c r="M43" s="685"/>
      <c r="N43" s="687"/>
      <c r="O43" s="688"/>
      <c r="P43" s="689"/>
    </row>
    <row r="44" spans="2:16" ht="24.75" customHeight="1">
      <c r="B44" s="24"/>
      <c r="C44" s="151"/>
      <c r="D44" s="12"/>
      <c r="E44" s="85"/>
      <c r="F44" s="852"/>
      <c r="G44" s="853"/>
      <c r="H44" s="15">
        <f>I44-F44</f>
        <v>0</v>
      </c>
      <c r="I44" s="15"/>
      <c r="J44" s="244"/>
      <c r="K44" s="224"/>
      <c r="L44" s="694"/>
      <c r="M44" s="686"/>
      <c r="N44" s="849" t="s">
        <v>171</v>
      </c>
      <c r="O44" s="850"/>
      <c r="P44" s="851"/>
    </row>
    <row r="45" spans="2:16" ht="24.95" customHeight="1">
      <c r="B45" s="35"/>
      <c r="C45" s="151"/>
      <c r="D45" s="12"/>
      <c r="E45" s="85"/>
      <c r="F45" s="871"/>
      <c r="G45" s="872"/>
      <c r="H45" s="15">
        <f>I45-F45</f>
        <v>0</v>
      </c>
      <c r="I45" s="15"/>
      <c r="J45" s="244"/>
      <c r="K45" s="224"/>
      <c r="L45" s="694"/>
      <c r="M45" s="685"/>
      <c r="N45" s="866" t="s">
        <v>515</v>
      </c>
      <c r="O45" s="867"/>
      <c r="P45" s="868"/>
    </row>
    <row r="46" spans="2:16" ht="24.95" customHeight="1" thickBot="1">
      <c r="B46" s="149"/>
      <c r="C46" s="142"/>
      <c r="D46" s="12"/>
      <c r="E46" s="170"/>
      <c r="F46" s="765"/>
      <c r="G46" s="766"/>
      <c r="H46" s="15">
        <f>I46-F46</f>
        <v>0</v>
      </c>
      <c r="I46" s="167"/>
      <c r="J46" s="233"/>
      <c r="K46" s="234"/>
      <c r="L46" s="774"/>
      <c r="M46" s="775"/>
      <c r="N46" s="881" t="s">
        <v>516</v>
      </c>
      <c r="O46" s="882"/>
      <c r="P46" s="883"/>
    </row>
    <row r="47" spans="2:16" ht="24.95" customHeight="1" thickTop="1">
      <c r="B47" s="156"/>
      <c r="C47" s="738" t="str">
        <f>CONCATENATE(FIXED(COUNTA(D27:D46),0,0),"　店")</f>
        <v>6　店</v>
      </c>
      <c r="D47" s="739"/>
      <c r="E47" s="740"/>
      <c r="F47" s="692">
        <f>SUM(F36:G46)</f>
        <v>7350</v>
      </c>
      <c r="G47" s="693"/>
      <c r="H47" s="22">
        <f>SUM(H36:H46)</f>
        <v>7200</v>
      </c>
      <c r="I47" s="22">
        <f>SUM(I36:I46)</f>
        <v>14550</v>
      </c>
      <c r="J47" s="229">
        <f>SUM(J36:J46)</f>
        <v>0</v>
      </c>
      <c r="K47" s="230">
        <f>SUM(K36:K46)</f>
        <v>0</v>
      </c>
      <c r="L47" s="700">
        <f>SUM(L36:M46)</f>
        <v>0</v>
      </c>
      <c r="M47" s="880"/>
      <c r="N47" s="810"/>
      <c r="O47" s="811"/>
      <c r="P47" s="812"/>
    </row>
    <row r="48" spans="2:16" ht="15" customHeight="1"/>
    <row r="49" spans="2:12">
      <c r="B49" s="274" t="s">
        <v>272</v>
      </c>
      <c r="C49" s="274"/>
      <c r="D49" s="274"/>
      <c r="E49" s="274"/>
      <c r="F49" s="274"/>
      <c r="G49" s="274"/>
      <c r="H49" s="274"/>
      <c r="I49" s="274"/>
      <c r="J49" s="274"/>
      <c r="K49" s="274"/>
      <c r="L49" s="274"/>
    </row>
    <row r="50" spans="2:12" ht="18" customHeight="1">
      <c r="B50" s="310" t="s">
        <v>468</v>
      </c>
      <c r="L50" s="274"/>
    </row>
    <row r="51" spans="2:12" ht="18" customHeight="1">
      <c r="B51" s="278" t="s">
        <v>469</v>
      </c>
      <c r="L51" s="274"/>
    </row>
    <row r="52" spans="2:12">
      <c r="B52" s="310" t="s">
        <v>471</v>
      </c>
      <c r="L52" s="274"/>
    </row>
    <row r="53" spans="2:12">
      <c r="B53" s="310" t="s">
        <v>473</v>
      </c>
      <c r="L53" s="274"/>
    </row>
    <row r="54" spans="2:12">
      <c r="B54" s="278" t="s">
        <v>474</v>
      </c>
      <c r="L54" s="274"/>
    </row>
    <row r="55" spans="2:12">
      <c r="B55" s="310" t="s">
        <v>472</v>
      </c>
      <c r="L55" s="274"/>
    </row>
  </sheetData>
  <sheetProtection algorithmName="SHA-512" hashValue="/7UgJhwHu49248NR7Ce1iAp25CciWGzykV3aBpkW+uM3JVQy/r+wQCUL+UpUte8BWxzngsKhgwz7THVTlOOedw==" saltValue="dP701KN/kUsOfGfIBETCug==" spinCount="100000" sheet="1" objects="1" scenarios="1"/>
  <mergeCells count="110">
    <mergeCell ref="C47:E47"/>
    <mergeCell ref="F47:G47"/>
    <mergeCell ref="L47:M47"/>
    <mergeCell ref="N47:P47"/>
    <mergeCell ref="F45:G45"/>
    <mergeCell ref="L45:M45"/>
    <mergeCell ref="N45:P45"/>
    <mergeCell ref="F46:G46"/>
    <mergeCell ref="L46:M46"/>
    <mergeCell ref="N46:P46"/>
    <mergeCell ref="F41:G41"/>
    <mergeCell ref="F43:G43"/>
    <mergeCell ref="L43:M43"/>
    <mergeCell ref="N43:P43"/>
    <mergeCell ref="L39:M39"/>
    <mergeCell ref="N39:P39"/>
    <mergeCell ref="L41:M41"/>
    <mergeCell ref="N41:P41"/>
    <mergeCell ref="L42:M42"/>
    <mergeCell ref="N42:P42"/>
    <mergeCell ref="L40:M40"/>
    <mergeCell ref="N40:P40"/>
    <mergeCell ref="L36:M36"/>
    <mergeCell ref="N36:P36"/>
    <mergeCell ref="L37:M37"/>
    <mergeCell ref="N37:P37"/>
    <mergeCell ref="L38:M38"/>
    <mergeCell ref="N38:P38"/>
    <mergeCell ref="B34:B35"/>
    <mergeCell ref="C34:I34"/>
    <mergeCell ref="J34:M34"/>
    <mergeCell ref="N34:P35"/>
    <mergeCell ref="C35:E35"/>
    <mergeCell ref="F35:G35"/>
    <mergeCell ref="L35:M35"/>
    <mergeCell ref="B31:D32"/>
    <mergeCell ref="L31:M31"/>
    <mergeCell ref="N31:O31"/>
    <mergeCell ref="L32:M32"/>
    <mergeCell ref="N32:O32"/>
    <mergeCell ref="L33:M33"/>
    <mergeCell ref="N33:O33"/>
    <mergeCell ref="F28:G28"/>
    <mergeCell ref="L28:M28"/>
    <mergeCell ref="N28:P28"/>
    <mergeCell ref="C29:E29"/>
    <mergeCell ref="F29:G29"/>
    <mergeCell ref="L29:M29"/>
    <mergeCell ref="N29:P29"/>
    <mergeCell ref="F26:G26"/>
    <mergeCell ref="L26:M26"/>
    <mergeCell ref="N26:P26"/>
    <mergeCell ref="F27:G27"/>
    <mergeCell ref="L27:M27"/>
    <mergeCell ref="N27:P27"/>
    <mergeCell ref="F23:G23"/>
    <mergeCell ref="L23:M23"/>
    <mergeCell ref="N23:P23"/>
    <mergeCell ref="F25:G25"/>
    <mergeCell ref="L25:M25"/>
    <mergeCell ref="N25:P25"/>
    <mergeCell ref="L21:M21"/>
    <mergeCell ref="N21:P21"/>
    <mergeCell ref="L22:M22"/>
    <mergeCell ref="N22:P22"/>
    <mergeCell ref="L17:M17"/>
    <mergeCell ref="N17:P17"/>
    <mergeCell ref="L18:M18"/>
    <mergeCell ref="N18:P18"/>
    <mergeCell ref="L19:M19"/>
    <mergeCell ref="N19:P19"/>
    <mergeCell ref="C2:F2"/>
    <mergeCell ref="H2:L2"/>
    <mergeCell ref="N2:P2"/>
    <mergeCell ref="C3:F3"/>
    <mergeCell ref="H3:L3"/>
    <mergeCell ref="N3:O3"/>
    <mergeCell ref="L7:M7"/>
    <mergeCell ref="N7:O7"/>
    <mergeCell ref="B8:B9"/>
    <mergeCell ref="C8:I8"/>
    <mergeCell ref="J8:M8"/>
    <mergeCell ref="N8:P9"/>
    <mergeCell ref="C9:E9"/>
    <mergeCell ref="F9:G9"/>
    <mergeCell ref="L9:M9"/>
    <mergeCell ref="N44:P44"/>
    <mergeCell ref="L44:M44"/>
    <mergeCell ref="F44:G44"/>
    <mergeCell ref="B5:D6"/>
    <mergeCell ref="E5:F5"/>
    <mergeCell ref="H5:I5"/>
    <mergeCell ref="L5:M5"/>
    <mergeCell ref="N5:O5"/>
    <mergeCell ref="L6:M6"/>
    <mergeCell ref="N6:O6"/>
    <mergeCell ref="L14:M14"/>
    <mergeCell ref="N14:P14"/>
    <mergeCell ref="L15:M15"/>
    <mergeCell ref="N15:P15"/>
    <mergeCell ref="L16:M16"/>
    <mergeCell ref="N16:P16"/>
    <mergeCell ref="L10:M10"/>
    <mergeCell ref="N10:P10"/>
    <mergeCell ref="L11:M11"/>
    <mergeCell ref="N11:P13"/>
    <mergeCell ref="L12:M12"/>
    <mergeCell ref="L13:M13"/>
    <mergeCell ref="L20:M20"/>
    <mergeCell ref="N20:P20"/>
  </mergeCells>
  <phoneticPr fontId="3"/>
  <dataValidations count="2">
    <dataValidation type="whole" operator="lessThanOrEqual" allowBlank="1" showInputMessage="1" showErrorMessage="1" sqref="J36:J46 K36:K40 J10:J28 K10:K22" xr:uid="{00000000-0002-0000-0600-000000000000}">
      <formula1>G10</formula1>
    </dataValidation>
    <dataValidation operator="lessThanOrEqual" allowBlank="1" showInputMessage="1" showErrorMessage="1" sqref="B49:B55" xr:uid="{00000000-0002-0000-0600-000001000000}"/>
  </dataValidations>
  <printOptions horizontalCentered="1"/>
  <pageMargins left="0.39370078740157483" right="0.39370078740157483" top="0.59055118110236227" bottom="0.39370078740157483" header="0.19685039370078741" footer="0.23622047244094491"/>
  <pageSetup paperSize="9" scale="66" orientation="portrait" horizontalDpi="300" verticalDpi="300" r:id="rId1"/>
  <headerFooter alignWithMargins="0">
    <oddFooter>&amp;R&amp;9 2026年4月現在</oddFooter>
  </headerFooter>
  <ignoredErrors>
    <ignoredError sqref="I4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4"/>
  <sheetViews>
    <sheetView showGridLines="0" showZeros="0" zoomScale="80" zoomScaleNormal="80" workbookViewId="0">
      <selection activeCell="J10" sqref="J10"/>
    </sheetView>
  </sheetViews>
  <sheetFormatPr defaultRowHeight="13.5"/>
  <cols>
    <col min="1" max="1" width="0.875" customWidth="1"/>
    <col min="2" max="2" width="10.875" customWidth="1"/>
    <col min="3" max="3" width="2.875" customWidth="1"/>
    <col min="4" max="4" width="15.625" customWidth="1"/>
    <col min="5" max="5" width="7.75" customWidth="1"/>
    <col min="6" max="6" width="2.75" customWidth="1"/>
    <col min="7" max="7" width="8.125" customWidth="1"/>
    <col min="8" max="9" width="11" customWidth="1"/>
    <col min="10" max="10" width="11.625" customWidth="1"/>
    <col min="11" max="11" width="11" customWidth="1"/>
    <col min="12" max="12" width="5.625" customWidth="1"/>
    <col min="13" max="13" width="5.375" customWidth="1"/>
    <col min="14" max="14" width="7.375" customWidth="1"/>
    <col min="15" max="15" width="14.375" customWidth="1"/>
    <col min="16" max="16" width="5" customWidth="1"/>
    <col min="17" max="17" width="5.5" customWidth="1"/>
  </cols>
  <sheetData>
    <row r="1" spans="1:16" ht="3" customHeight="1"/>
    <row r="2" spans="1:16" ht="39" customHeight="1">
      <c r="B2" s="1" t="s">
        <v>0</v>
      </c>
      <c r="C2" s="734">
        <f>表紙!B5</f>
        <v>0</v>
      </c>
      <c r="D2" s="734"/>
      <c r="E2" s="734"/>
      <c r="F2" s="735"/>
      <c r="G2" s="269" t="s">
        <v>1</v>
      </c>
      <c r="H2" s="729">
        <f>表紙!E5</f>
        <v>0</v>
      </c>
      <c r="I2" s="729"/>
      <c r="J2" s="729"/>
      <c r="K2" s="729"/>
      <c r="L2" s="730"/>
      <c r="M2" s="1" t="s">
        <v>2</v>
      </c>
      <c r="N2" s="722">
        <f>表紙!J5</f>
        <v>0</v>
      </c>
      <c r="O2" s="722"/>
      <c r="P2" s="723"/>
    </row>
    <row r="3" spans="1:16" ht="39" customHeight="1">
      <c r="B3" s="57" t="s">
        <v>176</v>
      </c>
      <c r="C3" s="736">
        <f>表紙!B7</f>
        <v>0</v>
      </c>
      <c r="D3" s="736"/>
      <c r="E3" s="736"/>
      <c r="F3" s="737"/>
      <c r="G3" s="270" t="s">
        <v>177</v>
      </c>
      <c r="H3" s="729">
        <f>表紙!E7</f>
        <v>0</v>
      </c>
      <c r="I3" s="729"/>
      <c r="J3" s="729"/>
      <c r="K3" s="729"/>
      <c r="L3" s="730"/>
      <c r="M3" s="122" t="s">
        <v>3</v>
      </c>
      <c r="N3" s="724">
        <f>SUM(L46)</f>
        <v>0</v>
      </c>
      <c r="O3" s="724"/>
      <c r="P3" s="43" t="s">
        <v>4</v>
      </c>
    </row>
    <row r="4" spans="1:16" ht="19.5" customHeight="1"/>
    <row r="5" spans="1:16" ht="21">
      <c r="B5" s="815" t="s">
        <v>190</v>
      </c>
      <c r="C5" s="815"/>
      <c r="D5" s="815"/>
      <c r="E5" s="854"/>
      <c r="F5" s="854"/>
      <c r="G5" s="44"/>
      <c r="H5" s="855"/>
      <c r="I5" s="855"/>
      <c r="J5" s="45"/>
      <c r="L5" s="742" t="s">
        <v>178</v>
      </c>
      <c r="M5" s="742"/>
      <c r="N5" s="761">
        <f>F46</f>
        <v>45550</v>
      </c>
      <c r="O5" s="761"/>
      <c r="P5" s="2" t="s">
        <v>4</v>
      </c>
    </row>
    <row r="6" spans="1:16" ht="21">
      <c r="B6" s="815"/>
      <c r="C6" s="815"/>
      <c r="D6" s="815"/>
      <c r="E6" s="44"/>
      <c r="F6" s="44"/>
      <c r="G6" s="44"/>
      <c r="H6" s="45"/>
      <c r="I6" s="45"/>
      <c r="J6" s="45"/>
      <c r="L6" s="705" t="s">
        <v>176</v>
      </c>
      <c r="M6" s="705"/>
      <c r="N6" s="761">
        <f>SUM(H46)</f>
        <v>39700</v>
      </c>
      <c r="O6" s="761"/>
      <c r="P6" s="2" t="s">
        <v>4</v>
      </c>
    </row>
    <row r="7" spans="1:16" ht="18.75">
      <c r="L7" s="681" t="s">
        <v>505</v>
      </c>
      <c r="M7" s="681"/>
      <c r="N7" s="821">
        <f>SUM(N5:O6)</f>
        <v>85250</v>
      </c>
      <c r="O7" s="821"/>
      <c r="P7" s="2" t="s">
        <v>4</v>
      </c>
    </row>
    <row r="8" spans="1:16" ht="18" customHeight="1">
      <c r="A8" s="3"/>
      <c r="B8" s="713" t="s">
        <v>5</v>
      </c>
      <c r="C8" s="712" t="s">
        <v>221</v>
      </c>
      <c r="D8" s="713"/>
      <c r="E8" s="713"/>
      <c r="F8" s="713"/>
      <c r="G8" s="713"/>
      <c r="H8" s="713"/>
      <c r="I8" s="713"/>
      <c r="J8" s="702" t="s">
        <v>225</v>
      </c>
      <c r="K8" s="703"/>
      <c r="L8" s="703"/>
      <c r="M8" s="704"/>
      <c r="N8" s="751" t="s">
        <v>7</v>
      </c>
      <c r="O8" s="751"/>
      <c r="P8" s="752"/>
    </row>
    <row r="9" spans="1:16" ht="18" customHeight="1">
      <c r="A9" s="3"/>
      <c r="B9" s="742"/>
      <c r="C9" s="631" t="s">
        <v>8</v>
      </c>
      <c r="D9" s="632"/>
      <c r="E9" s="633"/>
      <c r="F9" s="631" t="s">
        <v>224</v>
      </c>
      <c r="G9" s="633"/>
      <c r="H9" s="4" t="s">
        <v>6</v>
      </c>
      <c r="I9" s="129" t="s">
        <v>504</v>
      </c>
      <c r="J9" s="118" t="s">
        <v>222</v>
      </c>
      <c r="K9" s="119" t="s">
        <v>176</v>
      </c>
      <c r="L9" s="677" t="s">
        <v>504</v>
      </c>
      <c r="M9" s="678"/>
      <c r="N9" s="813"/>
      <c r="O9" s="813"/>
      <c r="P9" s="814"/>
    </row>
    <row r="10" spans="1:16" ht="24.95" customHeight="1">
      <c r="A10" s="3"/>
      <c r="B10" s="147"/>
      <c r="C10" s="124"/>
      <c r="D10" s="6" t="s">
        <v>61</v>
      </c>
      <c r="E10" s="559" t="s">
        <v>243</v>
      </c>
      <c r="F10" s="794">
        <v>1550</v>
      </c>
      <c r="G10" s="795"/>
      <c r="H10" s="489">
        <f t="shared" ref="H10:H20" si="0">I10-F10</f>
        <v>950</v>
      </c>
      <c r="I10" s="494">
        <v>2500</v>
      </c>
      <c r="J10" s="429"/>
      <c r="K10" s="437"/>
      <c r="L10" s="796">
        <f t="shared" ref="L10:L15" si="1">SUM(J10:K10)</f>
        <v>0</v>
      </c>
      <c r="M10" s="802"/>
      <c r="N10" s="884"/>
      <c r="O10" s="885"/>
      <c r="P10" s="886"/>
    </row>
    <row r="11" spans="1:16" ht="24.95" customHeight="1">
      <c r="A11" s="3"/>
      <c r="B11" s="35"/>
      <c r="C11" s="152"/>
      <c r="D11" s="12" t="s">
        <v>62</v>
      </c>
      <c r="E11" s="559" t="s">
        <v>243</v>
      </c>
      <c r="F11" s="781">
        <v>2050</v>
      </c>
      <c r="G11" s="782"/>
      <c r="H11" s="485">
        <f t="shared" si="0"/>
        <v>1350</v>
      </c>
      <c r="I11" s="486">
        <v>3400</v>
      </c>
      <c r="J11" s="432"/>
      <c r="K11" s="432"/>
      <c r="L11" s="695">
        <f t="shared" si="1"/>
        <v>0</v>
      </c>
      <c r="M11" s="890"/>
      <c r="N11" s="891"/>
      <c r="O11" s="892"/>
      <c r="P11" s="893"/>
    </row>
    <row r="12" spans="1:16" ht="24.95" customHeight="1">
      <c r="A12" s="3"/>
      <c r="B12" s="35"/>
      <c r="C12" s="164" t="s">
        <v>202</v>
      </c>
      <c r="D12" s="12" t="s">
        <v>63</v>
      </c>
      <c r="E12" s="559" t="s">
        <v>243</v>
      </c>
      <c r="F12" s="781">
        <v>1050</v>
      </c>
      <c r="G12" s="782"/>
      <c r="H12" s="495"/>
      <c r="I12" s="486">
        <v>1050</v>
      </c>
      <c r="J12" s="432"/>
      <c r="K12" s="236"/>
      <c r="L12" s="805">
        <f t="shared" si="1"/>
        <v>0</v>
      </c>
      <c r="M12" s="806"/>
      <c r="N12" s="894" t="s">
        <v>517</v>
      </c>
      <c r="O12" s="892"/>
      <c r="P12" s="893"/>
    </row>
    <row r="13" spans="1:16" ht="24.95" customHeight="1">
      <c r="A13" s="3"/>
      <c r="B13" s="35"/>
      <c r="C13" s="164"/>
      <c r="D13" s="12" t="s">
        <v>64</v>
      </c>
      <c r="E13" s="559" t="s">
        <v>243</v>
      </c>
      <c r="F13" s="781">
        <v>600</v>
      </c>
      <c r="G13" s="782"/>
      <c r="H13" s="495"/>
      <c r="I13" s="486">
        <f>SUM(F13)</f>
        <v>600</v>
      </c>
      <c r="J13" s="432"/>
      <c r="K13" s="236"/>
      <c r="L13" s="694">
        <f t="shared" si="1"/>
        <v>0</v>
      </c>
      <c r="M13" s="685"/>
      <c r="N13" s="895"/>
      <c r="O13" s="896"/>
      <c r="P13" s="897"/>
    </row>
    <row r="14" spans="1:16" ht="24.95" customHeight="1">
      <c r="A14" s="3"/>
      <c r="B14" s="35"/>
      <c r="C14" s="152"/>
      <c r="D14" s="12" t="s">
        <v>65</v>
      </c>
      <c r="E14" s="559" t="s">
        <v>243</v>
      </c>
      <c r="F14" s="781">
        <v>1950</v>
      </c>
      <c r="G14" s="782"/>
      <c r="H14" s="485">
        <f t="shared" si="0"/>
        <v>2050</v>
      </c>
      <c r="I14" s="486">
        <v>4000</v>
      </c>
      <c r="J14" s="432"/>
      <c r="K14" s="432"/>
      <c r="L14" s="694">
        <f t="shared" si="1"/>
        <v>0</v>
      </c>
      <c r="M14" s="685"/>
      <c r="N14" s="887"/>
      <c r="O14" s="888"/>
      <c r="P14" s="889"/>
    </row>
    <row r="15" spans="1:16" ht="24.95" customHeight="1">
      <c r="A15" s="3"/>
      <c r="B15" s="58" t="s">
        <v>182</v>
      </c>
      <c r="C15" s="152"/>
      <c r="D15" s="34" t="s">
        <v>66</v>
      </c>
      <c r="E15" s="559" t="s">
        <v>243</v>
      </c>
      <c r="F15" s="781">
        <v>3000</v>
      </c>
      <c r="G15" s="782"/>
      <c r="H15" s="485">
        <f t="shared" si="0"/>
        <v>2700</v>
      </c>
      <c r="I15" s="486">
        <v>5700</v>
      </c>
      <c r="J15" s="432"/>
      <c r="K15" s="432"/>
      <c r="L15" s="694">
        <f t="shared" si="1"/>
        <v>0</v>
      </c>
      <c r="M15" s="685"/>
      <c r="N15" s="866"/>
      <c r="O15" s="867"/>
      <c r="P15" s="868"/>
    </row>
    <row r="16" spans="1:16" ht="24.95" customHeight="1">
      <c r="A16" s="3"/>
      <c r="B16" s="59" t="s">
        <v>67</v>
      </c>
      <c r="C16" s="152"/>
      <c r="D16" s="34" t="s">
        <v>68</v>
      </c>
      <c r="E16" s="559" t="s">
        <v>243</v>
      </c>
      <c r="F16" s="781">
        <v>1300</v>
      </c>
      <c r="G16" s="782"/>
      <c r="H16" s="485">
        <f t="shared" si="0"/>
        <v>700</v>
      </c>
      <c r="I16" s="486">
        <v>2000</v>
      </c>
      <c r="J16" s="432"/>
      <c r="K16" s="432"/>
      <c r="L16" s="694">
        <f t="shared" ref="L16:L32" si="2">SUM(J16:K16)</f>
        <v>0</v>
      </c>
      <c r="M16" s="685"/>
      <c r="N16" s="866"/>
      <c r="O16" s="867"/>
      <c r="P16" s="868"/>
    </row>
    <row r="17" spans="1:16" ht="24.95" customHeight="1">
      <c r="A17" s="3"/>
      <c r="B17" s="59"/>
      <c r="C17" s="152"/>
      <c r="D17" s="34" t="s">
        <v>231</v>
      </c>
      <c r="E17" s="46" t="s">
        <v>247</v>
      </c>
      <c r="F17" s="781">
        <v>1950</v>
      </c>
      <c r="G17" s="782"/>
      <c r="H17" s="485">
        <f>I17-F17</f>
        <v>3150</v>
      </c>
      <c r="I17" s="486">
        <v>5100</v>
      </c>
      <c r="J17" s="432"/>
      <c r="K17" s="432"/>
      <c r="L17" s="694">
        <f>SUM(J17:K17)</f>
        <v>0</v>
      </c>
      <c r="M17" s="685"/>
      <c r="N17" s="124"/>
      <c r="O17" s="126"/>
      <c r="P17" s="125"/>
    </row>
    <row r="18" spans="1:16" ht="24.95" customHeight="1">
      <c r="A18" s="3"/>
      <c r="B18" s="35"/>
      <c r="C18" s="152"/>
      <c r="D18" s="12" t="s">
        <v>69</v>
      </c>
      <c r="E18" s="46" t="s">
        <v>241</v>
      </c>
      <c r="F18" s="781">
        <v>2850</v>
      </c>
      <c r="G18" s="782"/>
      <c r="H18" s="485">
        <f t="shared" si="0"/>
        <v>2700</v>
      </c>
      <c r="I18" s="486">
        <v>5550</v>
      </c>
      <c r="J18" s="432"/>
      <c r="K18" s="432"/>
      <c r="L18" s="694">
        <f t="shared" si="2"/>
        <v>0</v>
      </c>
      <c r="M18" s="685"/>
      <c r="N18" s="866"/>
      <c r="O18" s="867"/>
      <c r="P18" s="868"/>
    </row>
    <row r="19" spans="1:16" ht="24.95" customHeight="1">
      <c r="A19" s="3"/>
      <c r="B19" s="35"/>
      <c r="C19" s="152"/>
      <c r="D19" s="34" t="s">
        <v>230</v>
      </c>
      <c r="E19" s="46" t="s">
        <v>241</v>
      </c>
      <c r="F19" s="781">
        <v>2000</v>
      </c>
      <c r="G19" s="782"/>
      <c r="H19" s="485">
        <f t="shared" si="0"/>
        <v>3600</v>
      </c>
      <c r="I19" s="486">
        <v>5600</v>
      </c>
      <c r="J19" s="432"/>
      <c r="K19" s="432"/>
      <c r="L19" s="694">
        <f t="shared" si="2"/>
        <v>0</v>
      </c>
      <c r="M19" s="685"/>
      <c r="N19" s="866"/>
      <c r="O19" s="867"/>
      <c r="P19" s="868"/>
    </row>
    <row r="20" spans="1:16" ht="24.95" customHeight="1">
      <c r="A20" s="3"/>
      <c r="B20" s="58"/>
      <c r="C20" s="152"/>
      <c r="D20" s="12" t="s">
        <v>70</v>
      </c>
      <c r="E20" s="46" t="s">
        <v>249</v>
      </c>
      <c r="F20" s="781">
        <v>1900</v>
      </c>
      <c r="G20" s="782"/>
      <c r="H20" s="485">
        <f t="shared" si="0"/>
        <v>2450</v>
      </c>
      <c r="I20" s="486">
        <v>4350</v>
      </c>
      <c r="J20" s="432"/>
      <c r="K20" s="432"/>
      <c r="L20" s="694">
        <f t="shared" si="2"/>
        <v>0</v>
      </c>
      <c r="M20" s="685"/>
      <c r="N20" s="866"/>
      <c r="O20" s="867"/>
      <c r="P20" s="868"/>
    </row>
    <row r="21" spans="1:16" ht="24.95" customHeight="1">
      <c r="A21" s="3"/>
      <c r="B21" s="35"/>
      <c r="C21" s="152"/>
      <c r="D21" s="12" t="s">
        <v>71</v>
      </c>
      <c r="E21" s="46" t="s">
        <v>241</v>
      </c>
      <c r="F21" s="781">
        <v>3150</v>
      </c>
      <c r="G21" s="782"/>
      <c r="H21" s="572">
        <f>I21-F21</f>
        <v>4250</v>
      </c>
      <c r="I21" s="579">
        <v>7400</v>
      </c>
      <c r="J21" s="432"/>
      <c r="K21" s="432"/>
      <c r="L21" s="694">
        <f t="shared" si="2"/>
        <v>0</v>
      </c>
      <c r="M21" s="685"/>
      <c r="N21" s="866"/>
      <c r="O21" s="867"/>
      <c r="P21" s="868"/>
    </row>
    <row r="22" spans="1:16" ht="24.95" customHeight="1">
      <c r="A22" s="3"/>
      <c r="B22" s="35"/>
      <c r="C22" s="152"/>
      <c r="D22" s="6" t="s">
        <v>72</v>
      </c>
      <c r="E22" s="46" t="s">
        <v>241</v>
      </c>
      <c r="F22" s="781">
        <v>1250</v>
      </c>
      <c r="G22" s="782"/>
      <c r="H22" s="572">
        <f>I22-(F22)</f>
        <v>1500</v>
      </c>
      <c r="I22" s="580">
        <v>2750</v>
      </c>
      <c r="J22" s="432"/>
      <c r="K22" s="432"/>
      <c r="L22" s="694">
        <f>SUM(J22:K22)</f>
        <v>0</v>
      </c>
      <c r="M22" s="685"/>
      <c r="N22" s="866"/>
      <c r="O22" s="867"/>
      <c r="P22" s="868"/>
    </row>
    <row r="23" spans="1:16" ht="24.95" customHeight="1">
      <c r="A23" s="3"/>
      <c r="B23" s="24"/>
      <c r="C23" s="152"/>
      <c r="D23" s="12" t="s">
        <v>73</v>
      </c>
      <c r="E23" s="559" t="s">
        <v>243</v>
      </c>
      <c r="F23" s="904">
        <v>1750</v>
      </c>
      <c r="G23" s="905"/>
      <c r="H23" s="485">
        <f t="shared" ref="H23:H38" si="3">I23-F23</f>
        <v>800</v>
      </c>
      <c r="I23" s="486">
        <v>2550</v>
      </c>
      <c r="J23" s="432"/>
      <c r="K23" s="432"/>
      <c r="L23" s="694">
        <f t="shared" si="2"/>
        <v>0</v>
      </c>
      <c r="M23" s="685"/>
      <c r="N23" s="866"/>
      <c r="O23" s="867"/>
      <c r="P23" s="868"/>
    </row>
    <row r="24" spans="1:16" ht="21.95" customHeight="1">
      <c r="B24" s="27"/>
      <c r="C24" s="164"/>
      <c r="D24" s="12" t="s">
        <v>74</v>
      </c>
      <c r="E24" s="559" t="s">
        <v>243</v>
      </c>
      <c r="F24" s="781">
        <v>2050</v>
      </c>
      <c r="G24" s="782"/>
      <c r="H24" s="495"/>
      <c r="I24" s="486">
        <f>SUM(F24)</f>
        <v>2050</v>
      </c>
      <c r="J24" s="432"/>
      <c r="K24" s="130"/>
      <c r="L24" s="694">
        <f>SUM(J24:K24)</f>
        <v>0</v>
      </c>
      <c r="M24" s="685"/>
      <c r="N24" s="866" t="s">
        <v>172</v>
      </c>
      <c r="O24" s="867"/>
      <c r="P24" s="868"/>
    </row>
    <row r="25" spans="1:16" ht="21.95" customHeight="1">
      <c r="B25" s="24"/>
      <c r="C25" s="152"/>
      <c r="D25" s="12" t="s">
        <v>75</v>
      </c>
      <c r="E25" s="559" t="s">
        <v>243</v>
      </c>
      <c r="F25" s="781">
        <v>1400</v>
      </c>
      <c r="G25" s="782"/>
      <c r="H25" s="495"/>
      <c r="I25" s="486">
        <f>SUM(F25)</f>
        <v>1400</v>
      </c>
      <c r="J25" s="432"/>
      <c r="K25" s="130"/>
      <c r="L25" s="694">
        <f t="shared" si="2"/>
        <v>0</v>
      </c>
      <c r="M25" s="685"/>
      <c r="N25" s="898" t="s">
        <v>518</v>
      </c>
      <c r="O25" s="899"/>
      <c r="P25" s="900"/>
    </row>
    <row r="26" spans="1:16" ht="21.95" customHeight="1">
      <c r="B26" s="24"/>
      <c r="C26" s="152"/>
      <c r="D26" s="12" t="s">
        <v>76</v>
      </c>
      <c r="E26" s="559" t="s">
        <v>248</v>
      </c>
      <c r="F26" s="781">
        <v>2150</v>
      </c>
      <c r="G26" s="782"/>
      <c r="H26" s="485">
        <f t="shared" si="3"/>
        <v>4050</v>
      </c>
      <c r="I26" s="486">
        <v>6200</v>
      </c>
      <c r="J26" s="432"/>
      <c r="K26" s="432"/>
      <c r="L26" s="694">
        <f t="shared" si="2"/>
        <v>0</v>
      </c>
      <c r="M26" s="685"/>
      <c r="N26" s="898"/>
      <c r="O26" s="899"/>
      <c r="P26" s="900"/>
    </row>
    <row r="27" spans="1:16" ht="24.95" customHeight="1">
      <c r="B27" s="24"/>
      <c r="C27" s="164"/>
      <c r="D27" s="12" t="s">
        <v>77</v>
      </c>
      <c r="E27" s="559" t="s">
        <v>243</v>
      </c>
      <c r="F27" s="781">
        <v>1600</v>
      </c>
      <c r="G27" s="782"/>
      <c r="H27" s="484">
        <v>1000</v>
      </c>
      <c r="I27" s="486">
        <v>2600</v>
      </c>
      <c r="J27" s="432"/>
      <c r="K27" s="432"/>
      <c r="L27" s="694">
        <f>SUM(J27:K27)</f>
        <v>0</v>
      </c>
      <c r="M27" s="685"/>
      <c r="N27" s="866"/>
      <c r="O27" s="867"/>
      <c r="P27" s="868"/>
    </row>
    <row r="28" spans="1:16" ht="24.95" customHeight="1">
      <c r="B28" s="24"/>
      <c r="C28" s="164"/>
      <c r="D28" s="12" t="s">
        <v>79</v>
      </c>
      <c r="E28" s="561" t="s">
        <v>238</v>
      </c>
      <c r="F28" s="781">
        <v>1050</v>
      </c>
      <c r="G28" s="782"/>
      <c r="H28" s="484">
        <f t="shared" si="3"/>
        <v>2150</v>
      </c>
      <c r="I28" s="486">
        <v>3200</v>
      </c>
      <c r="J28" s="432"/>
      <c r="K28" s="432"/>
      <c r="L28" s="694">
        <f t="shared" si="2"/>
        <v>0</v>
      </c>
      <c r="M28" s="685"/>
      <c r="N28" s="866"/>
      <c r="O28" s="867"/>
      <c r="P28" s="868"/>
    </row>
    <row r="29" spans="1:16" ht="24.95" customHeight="1">
      <c r="B29" s="24"/>
      <c r="C29" s="164"/>
      <c r="D29" s="12" t="s">
        <v>80</v>
      </c>
      <c r="E29" s="561" t="s">
        <v>238</v>
      </c>
      <c r="F29" s="781">
        <v>1650</v>
      </c>
      <c r="G29" s="782"/>
      <c r="H29" s="484">
        <f t="shared" si="3"/>
        <v>2500</v>
      </c>
      <c r="I29" s="486">
        <v>4150</v>
      </c>
      <c r="J29" s="432"/>
      <c r="K29" s="432"/>
      <c r="L29" s="694">
        <f t="shared" si="2"/>
        <v>0</v>
      </c>
      <c r="M29" s="685"/>
      <c r="N29" s="866"/>
      <c r="O29" s="867"/>
      <c r="P29" s="868"/>
    </row>
    <row r="30" spans="1:16" ht="24.95" customHeight="1">
      <c r="B30" s="24"/>
      <c r="C30" s="164"/>
      <c r="D30" s="12" t="s">
        <v>81</v>
      </c>
      <c r="E30" s="561" t="s">
        <v>238</v>
      </c>
      <c r="F30" s="781">
        <v>900</v>
      </c>
      <c r="G30" s="782"/>
      <c r="H30" s="484">
        <f t="shared" si="3"/>
        <v>1400</v>
      </c>
      <c r="I30" s="486">
        <v>2300</v>
      </c>
      <c r="J30" s="432"/>
      <c r="K30" s="432"/>
      <c r="L30" s="694">
        <f t="shared" si="2"/>
        <v>0</v>
      </c>
      <c r="M30" s="685"/>
      <c r="N30" s="866"/>
      <c r="O30" s="867"/>
      <c r="P30" s="868"/>
    </row>
    <row r="31" spans="1:16" ht="24.95" customHeight="1">
      <c r="B31" s="24"/>
      <c r="C31" s="164"/>
      <c r="D31" s="12" t="s">
        <v>82</v>
      </c>
      <c r="E31" s="561" t="s">
        <v>238</v>
      </c>
      <c r="F31" s="781">
        <v>1300</v>
      </c>
      <c r="G31" s="782"/>
      <c r="H31" s="484">
        <f t="shared" si="3"/>
        <v>2000</v>
      </c>
      <c r="I31" s="486">
        <v>3300</v>
      </c>
      <c r="J31" s="432"/>
      <c r="K31" s="432"/>
      <c r="L31" s="694">
        <f>SUM(J31:K31)</f>
        <v>0</v>
      </c>
      <c r="M31" s="685"/>
      <c r="N31" s="866"/>
      <c r="O31" s="867"/>
      <c r="P31" s="868"/>
    </row>
    <row r="32" spans="1:16" ht="24.95" customHeight="1">
      <c r="B32" s="24"/>
      <c r="C32" s="164"/>
      <c r="D32" s="12" t="s">
        <v>83</v>
      </c>
      <c r="E32" s="561" t="s">
        <v>243</v>
      </c>
      <c r="F32" s="781">
        <v>400</v>
      </c>
      <c r="G32" s="782"/>
      <c r="H32" s="495"/>
      <c r="I32" s="486">
        <f>SUM(F32)</f>
        <v>400</v>
      </c>
      <c r="J32" s="432"/>
      <c r="K32" s="236"/>
      <c r="L32" s="694">
        <f t="shared" si="2"/>
        <v>0</v>
      </c>
      <c r="M32" s="685"/>
      <c r="N32" s="901"/>
      <c r="O32" s="902"/>
      <c r="P32" s="903"/>
    </row>
    <row r="33" spans="2:16" ht="24.95" customHeight="1">
      <c r="B33" s="24"/>
      <c r="C33" s="152"/>
      <c r="D33" s="12" t="s">
        <v>269</v>
      </c>
      <c r="E33" s="561" t="s">
        <v>243</v>
      </c>
      <c r="F33" s="781">
        <v>2600</v>
      </c>
      <c r="G33" s="782"/>
      <c r="H33" s="484">
        <f t="shared" si="3"/>
        <v>400</v>
      </c>
      <c r="I33" s="486">
        <v>3000</v>
      </c>
      <c r="J33" s="432"/>
      <c r="K33" s="432"/>
      <c r="L33" s="694">
        <f t="shared" ref="L33:L40" si="4">SUM(J33:K33)</f>
        <v>0</v>
      </c>
      <c r="M33" s="685"/>
      <c r="N33" s="901"/>
      <c r="O33" s="902"/>
      <c r="P33" s="903"/>
    </row>
    <row r="34" spans="2:16" ht="23.1" customHeight="1">
      <c r="B34" s="24"/>
      <c r="C34" s="152"/>
      <c r="D34" s="12" t="s">
        <v>84</v>
      </c>
      <c r="E34" s="561" t="s">
        <v>243</v>
      </c>
      <c r="F34" s="904">
        <v>2200</v>
      </c>
      <c r="G34" s="905"/>
      <c r="H34" s="495"/>
      <c r="I34" s="486">
        <f>SUM(F34)</f>
        <v>2200</v>
      </c>
      <c r="J34" s="432"/>
      <c r="K34" s="130"/>
      <c r="L34" s="694">
        <f t="shared" si="4"/>
        <v>0</v>
      </c>
      <c r="M34" s="685"/>
      <c r="N34" s="901"/>
      <c r="O34" s="902"/>
      <c r="P34" s="903"/>
    </row>
    <row r="35" spans="2:16" ht="24.95" customHeight="1">
      <c r="B35" s="35"/>
      <c r="C35" s="164"/>
      <c r="D35" s="12" t="s">
        <v>85</v>
      </c>
      <c r="E35" s="561" t="s">
        <v>244</v>
      </c>
      <c r="F35" s="781">
        <v>450</v>
      </c>
      <c r="G35" s="782"/>
      <c r="H35" s="496"/>
      <c r="I35" s="486">
        <f>SUM(F35)</f>
        <v>450</v>
      </c>
      <c r="J35" s="432"/>
      <c r="K35" s="236"/>
      <c r="L35" s="694">
        <f t="shared" si="4"/>
        <v>0</v>
      </c>
      <c r="M35" s="685"/>
      <c r="N35" s="901"/>
      <c r="O35" s="902"/>
      <c r="P35" s="903"/>
    </row>
    <row r="36" spans="2:16" ht="24.95" customHeight="1">
      <c r="B36" s="35"/>
      <c r="C36" s="164"/>
      <c r="D36" s="12" t="s">
        <v>86</v>
      </c>
      <c r="E36" s="61" t="s">
        <v>242</v>
      </c>
      <c r="F36" s="781">
        <v>300</v>
      </c>
      <c r="G36" s="782"/>
      <c r="H36" s="495"/>
      <c r="I36" s="486">
        <f>SUM(F36)</f>
        <v>300</v>
      </c>
      <c r="J36" s="432"/>
      <c r="K36" s="236"/>
      <c r="L36" s="694">
        <f t="shared" si="4"/>
        <v>0</v>
      </c>
      <c r="M36" s="685"/>
      <c r="N36" s="901"/>
      <c r="O36" s="902"/>
      <c r="P36" s="903"/>
    </row>
    <row r="37" spans="2:16" ht="24.95" customHeight="1">
      <c r="B37" s="24"/>
      <c r="C37" s="164"/>
      <c r="D37" s="12" t="s">
        <v>87</v>
      </c>
      <c r="E37" s="61" t="s">
        <v>242</v>
      </c>
      <c r="F37" s="781">
        <v>600</v>
      </c>
      <c r="G37" s="782"/>
      <c r="H37" s="495">
        <f t="shared" si="3"/>
        <v>0</v>
      </c>
      <c r="I37" s="486">
        <f>SUM(F37)</f>
        <v>600</v>
      </c>
      <c r="J37" s="432"/>
      <c r="K37" s="236"/>
      <c r="L37" s="694">
        <f t="shared" si="4"/>
        <v>0</v>
      </c>
      <c r="M37" s="686"/>
      <c r="N37" s="902"/>
      <c r="O37" s="902"/>
      <c r="P37" s="903"/>
    </row>
    <row r="38" spans="2:16" ht="24.95" customHeight="1">
      <c r="B38" s="24"/>
      <c r="C38" s="164"/>
      <c r="D38" s="12" t="s">
        <v>237</v>
      </c>
      <c r="E38" s="61" t="s">
        <v>242</v>
      </c>
      <c r="F38" s="781">
        <v>550</v>
      </c>
      <c r="G38" s="782"/>
      <c r="H38" s="495">
        <f t="shared" si="3"/>
        <v>0</v>
      </c>
      <c r="I38" s="486">
        <f>SUM(F38)</f>
        <v>550</v>
      </c>
      <c r="J38" s="432"/>
      <c r="K38" s="236"/>
      <c r="L38" s="694">
        <f>SUM(J38:K38)</f>
        <v>0</v>
      </c>
      <c r="M38" s="686"/>
      <c r="N38" s="902"/>
      <c r="O38" s="902"/>
      <c r="P38" s="903"/>
    </row>
    <row r="39" spans="2:16" ht="24.95" customHeight="1">
      <c r="B39" s="24"/>
      <c r="C39" s="152"/>
      <c r="D39" s="12"/>
      <c r="E39" s="85"/>
      <c r="F39" s="869"/>
      <c r="G39" s="870"/>
      <c r="H39" s="172"/>
      <c r="I39" s="15"/>
      <c r="J39" s="244"/>
      <c r="K39" s="225"/>
      <c r="L39" s="694">
        <f t="shared" si="4"/>
        <v>0</v>
      </c>
      <c r="M39" s="686"/>
      <c r="N39" s="770"/>
      <c r="O39" s="770"/>
      <c r="P39" s="771"/>
    </row>
    <row r="40" spans="2:16" ht="24.95" customHeight="1">
      <c r="B40" s="24"/>
      <c r="C40" s="152"/>
      <c r="D40" s="12"/>
      <c r="E40" s="85"/>
      <c r="F40" s="268"/>
      <c r="G40" s="172"/>
      <c r="H40" s="172"/>
      <c r="I40" s="15"/>
      <c r="J40" s="244"/>
      <c r="K40" s="235"/>
      <c r="L40" s="694">
        <f t="shared" si="4"/>
        <v>0</v>
      </c>
      <c r="M40" s="686"/>
      <c r="N40" s="32"/>
      <c r="O40" s="32"/>
      <c r="P40" s="137"/>
    </row>
    <row r="41" spans="2:16" ht="24.95" customHeight="1">
      <c r="B41" s="24"/>
      <c r="C41" s="152"/>
      <c r="D41" s="12"/>
      <c r="E41" s="85"/>
      <c r="F41" s="268"/>
      <c r="G41" s="172"/>
      <c r="H41" s="172"/>
      <c r="I41" s="15"/>
      <c r="J41" s="244"/>
      <c r="K41" s="235"/>
      <c r="L41" s="228"/>
      <c r="M41" s="267"/>
      <c r="N41" s="32"/>
      <c r="O41" s="32"/>
      <c r="P41" s="137"/>
    </row>
    <row r="42" spans="2:16" ht="24.95" customHeight="1">
      <c r="B42" s="24"/>
      <c r="C42" s="152"/>
      <c r="D42" s="12"/>
      <c r="E42" s="85"/>
      <c r="F42" s="268"/>
      <c r="G42" s="172"/>
      <c r="H42" s="172"/>
      <c r="I42" s="15"/>
      <c r="J42" s="244"/>
      <c r="K42" s="235"/>
      <c r="L42" s="228"/>
      <c r="M42" s="267"/>
      <c r="N42" s="32"/>
      <c r="O42" s="32"/>
      <c r="P42" s="137"/>
    </row>
    <row r="43" spans="2:16" ht="24.95" customHeight="1">
      <c r="B43" s="24"/>
      <c r="C43" s="152"/>
      <c r="D43" s="12"/>
      <c r="E43" s="85"/>
      <c r="F43" s="268"/>
      <c r="G43" s="172"/>
      <c r="H43" s="172"/>
      <c r="I43" s="15"/>
      <c r="J43" s="244"/>
      <c r="K43" s="235"/>
      <c r="L43" s="228"/>
      <c r="M43" s="267"/>
      <c r="N43" s="32"/>
      <c r="O43" s="32"/>
      <c r="P43" s="137"/>
    </row>
    <row r="44" spans="2:16" ht="24.95" customHeight="1">
      <c r="B44" s="24"/>
      <c r="C44" s="152"/>
      <c r="D44" s="12"/>
      <c r="E44" s="85"/>
      <c r="F44" s="869"/>
      <c r="G44" s="870"/>
      <c r="H44" s="172"/>
      <c r="I44" s="173"/>
      <c r="J44" s="244"/>
      <c r="K44" s="235"/>
      <c r="L44" s="694">
        <f>SUM(J44:K44)</f>
        <v>0</v>
      </c>
      <c r="M44" s="686"/>
      <c r="N44" s="770"/>
      <c r="O44" s="770"/>
      <c r="P44" s="771"/>
    </row>
    <row r="45" spans="2:16" ht="24.95" customHeight="1" thickBot="1">
      <c r="B45" s="149"/>
      <c r="C45" s="144"/>
      <c r="D45" s="12"/>
      <c r="E45" s="170"/>
      <c r="F45" s="765"/>
      <c r="G45" s="766"/>
      <c r="H45" s="176"/>
      <c r="I45" s="167"/>
      <c r="J45" s="227"/>
      <c r="K45" s="234"/>
      <c r="L45" s="774">
        <f>SUM(J45:K45)</f>
        <v>0</v>
      </c>
      <c r="M45" s="775"/>
      <c r="N45" s="873"/>
      <c r="O45" s="776"/>
      <c r="P45" s="777"/>
    </row>
    <row r="46" spans="2:16" ht="24.95" customHeight="1" thickTop="1">
      <c r="B46" s="156"/>
      <c r="C46" s="738" t="str">
        <f>CONCATENATE(FIXED(COUNTA(D10:D45),0,0),"　店")</f>
        <v>29　店</v>
      </c>
      <c r="D46" s="739"/>
      <c r="E46" s="740"/>
      <c r="F46" s="692">
        <f>SUM(F10:F45)</f>
        <v>45550</v>
      </c>
      <c r="G46" s="693"/>
      <c r="H46" s="20">
        <f>SUM(H10:H45)</f>
        <v>39700</v>
      </c>
      <c r="I46" s="22">
        <f>SUM(I10:I45)</f>
        <v>85250</v>
      </c>
      <c r="J46" s="246">
        <f>SUM(J10:J45)</f>
        <v>0</v>
      </c>
      <c r="K46" s="231">
        <f>SUM(K10:K45)</f>
        <v>0</v>
      </c>
      <c r="L46" s="700">
        <f>SUM(L10:M45)</f>
        <v>0</v>
      </c>
      <c r="M46" s="880"/>
      <c r="N46" s="810"/>
      <c r="O46" s="811"/>
      <c r="P46" s="812"/>
    </row>
    <row r="48" spans="2:16">
      <c r="B48" s="274" t="s">
        <v>272</v>
      </c>
      <c r="C48" s="274"/>
      <c r="D48" s="274"/>
      <c r="E48" s="274"/>
      <c r="F48" s="274"/>
      <c r="G48" s="274"/>
      <c r="H48" s="274"/>
      <c r="I48" s="274"/>
      <c r="J48" s="274"/>
      <c r="K48" s="274"/>
      <c r="L48" s="274"/>
    </row>
    <row r="49" spans="2:12" ht="18" customHeight="1">
      <c r="B49" s="310" t="s">
        <v>468</v>
      </c>
      <c r="L49" s="274"/>
    </row>
    <row r="50" spans="2:12" ht="18" customHeight="1">
      <c r="B50" s="278" t="s">
        <v>469</v>
      </c>
      <c r="L50" s="274"/>
    </row>
    <row r="51" spans="2:12">
      <c r="B51" s="310" t="s">
        <v>471</v>
      </c>
      <c r="L51" s="274"/>
    </row>
    <row r="52" spans="2:12">
      <c r="B52" s="310" t="s">
        <v>473</v>
      </c>
      <c r="L52" s="274"/>
    </row>
    <row r="53" spans="2:12">
      <c r="B53" s="278" t="s">
        <v>474</v>
      </c>
      <c r="L53" s="274"/>
    </row>
    <row r="54" spans="2:12">
      <c r="B54" s="310" t="s">
        <v>472</v>
      </c>
      <c r="L54" s="274"/>
    </row>
  </sheetData>
  <sheetProtection algorithmName="SHA-512" hashValue="KvAhVAVuXBNbG7of8WEoZqP/JqXvuUnROcqT3HYwsc2zCCBaQoJ2MP1X/b/2F+5MtEgeyiGETYFPHruUpMCBmQ==" saltValue="aDoxAmXyuc7w63s/ukW0ng==" spinCount="100000" sheet="1" objects="1" scenarios="1"/>
  <mergeCells count="121">
    <mergeCell ref="C46:E46"/>
    <mergeCell ref="F24:G24"/>
    <mergeCell ref="F25:G25"/>
    <mergeCell ref="B5:D6"/>
    <mergeCell ref="B8:B9"/>
    <mergeCell ref="C8:I8"/>
    <mergeCell ref="F18:G18"/>
    <mergeCell ref="F19:G19"/>
    <mergeCell ref="F20:G20"/>
    <mergeCell ref="F21:G21"/>
    <mergeCell ref="F22:G22"/>
    <mergeCell ref="F23:G23"/>
    <mergeCell ref="F39:G39"/>
    <mergeCell ref="F29:G29"/>
    <mergeCell ref="F30:G30"/>
    <mergeCell ref="F31:G31"/>
    <mergeCell ref="F32:G32"/>
    <mergeCell ref="F15:G15"/>
    <mergeCell ref="F16:G16"/>
    <mergeCell ref="H3:L3"/>
    <mergeCell ref="F17:G17"/>
    <mergeCell ref="L46:M46"/>
    <mergeCell ref="L36:M36"/>
    <mergeCell ref="L25:M25"/>
    <mergeCell ref="L26:M26"/>
    <mergeCell ref="L16:M16"/>
    <mergeCell ref="L33:M33"/>
    <mergeCell ref="L20:M20"/>
    <mergeCell ref="F45:G45"/>
    <mergeCell ref="F46:G46"/>
    <mergeCell ref="L5:M5"/>
    <mergeCell ref="L6:M6"/>
    <mergeCell ref="L7:M7"/>
    <mergeCell ref="F44:G44"/>
    <mergeCell ref="F33:G33"/>
    <mergeCell ref="F34:G34"/>
    <mergeCell ref="F35:G35"/>
    <mergeCell ref="F36:G36"/>
    <mergeCell ref="F26:G26"/>
    <mergeCell ref="F27:G27"/>
    <mergeCell ref="F28:G28"/>
    <mergeCell ref="F37:G37"/>
    <mergeCell ref="F38:G38"/>
    <mergeCell ref="N46:P46"/>
    <mergeCell ref="L39:M39"/>
    <mergeCell ref="N39:P39"/>
    <mergeCell ref="L44:M44"/>
    <mergeCell ref="N44:P44"/>
    <mergeCell ref="L45:M45"/>
    <mergeCell ref="N45:P45"/>
    <mergeCell ref="L40:M40"/>
    <mergeCell ref="N36:P36"/>
    <mergeCell ref="L38:M38"/>
    <mergeCell ref="N38:P38"/>
    <mergeCell ref="L37:M37"/>
    <mergeCell ref="N37:P37"/>
    <mergeCell ref="N28:P28"/>
    <mergeCell ref="L28:M28"/>
    <mergeCell ref="L23:M23"/>
    <mergeCell ref="N23:P23"/>
    <mergeCell ref="L24:M24"/>
    <mergeCell ref="N24:P24"/>
    <mergeCell ref="N33:P33"/>
    <mergeCell ref="L35:M35"/>
    <mergeCell ref="N35:P35"/>
    <mergeCell ref="L34:M34"/>
    <mergeCell ref="N34:P34"/>
    <mergeCell ref="L29:M29"/>
    <mergeCell ref="N29:P29"/>
    <mergeCell ref="L30:M30"/>
    <mergeCell ref="N30:P30"/>
    <mergeCell ref="L32:M32"/>
    <mergeCell ref="N32:P32"/>
    <mergeCell ref="L31:M31"/>
    <mergeCell ref="N31:P31"/>
    <mergeCell ref="N22:P22"/>
    <mergeCell ref="N16:P16"/>
    <mergeCell ref="L18:M18"/>
    <mergeCell ref="N18:P18"/>
    <mergeCell ref="L19:M19"/>
    <mergeCell ref="N19:P19"/>
    <mergeCell ref="L17:M17"/>
    <mergeCell ref="N25:P26"/>
    <mergeCell ref="L27:M27"/>
    <mergeCell ref="N27:P27"/>
    <mergeCell ref="L22:M22"/>
    <mergeCell ref="N15:P15"/>
    <mergeCell ref="L11:M11"/>
    <mergeCell ref="N11:P11"/>
    <mergeCell ref="L12:M12"/>
    <mergeCell ref="N12:P12"/>
    <mergeCell ref="L13:M13"/>
    <mergeCell ref="N13:P13"/>
    <mergeCell ref="N20:P20"/>
    <mergeCell ref="L21:M21"/>
    <mergeCell ref="N21:P21"/>
    <mergeCell ref="L15:M15"/>
    <mergeCell ref="N3:O3"/>
    <mergeCell ref="N6:O6"/>
    <mergeCell ref="N2:P2"/>
    <mergeCell ref="L9:M9"/>
    <mergeCell ref="L10:M10"/>
    <mergeCell ref="N10:P10"/>
    <mergeCell ref="L14:M14"/>
    <mergeCell ref="F9:G9"/>
    <mergeCell ref="F10:G10"/>
    <mergeCell ref="F11:G11"/>
    <mergeCell ref="F12:G12"/>
    <mergeCell ref="F13:G13"/>
    <mergeCell ref="F14:G14"/>
    <mergeCell ref="N8:P9"/>
    <mergeCell ref="E5:F5"/>
    <mergeCell ref="H5:I5"/>
    <mergeCell ref="N5:O5"/>
    <mergeCell ref="N7:O7"/>
    <mergeCell ref="C9:E9"/>
    <mergeCell ref="J8:M8"/>
    <mergeCell ref="N14:P14"/>
    <mergeCell ref="C2:F2"/>
    <mergeCell ref="H2:L2"/>
    <mergeCell ref="C3:F3"/>
  </mergeCells>
  <phoneticPr fontId="3"/>
  <dataValidations count="3">
    <dataValidation operator="lessThanOrEqual" allowBlank="1" showInputMessage="1" showErrorMessage="1" sqref="B48:B54" xr:uid="{00000000-0002-0000-0700-000000000000}"/>
    <dataValidation type="whole" operator="lessThanOrEqual" allowBlank="1" showInputMessage="1" showErrorMessage="1" sqref="J10:J38" xr:uid="{00000000-0002-0000-0700-000001000000}">
      <formula1>F10</formula1>
    </dataValidation>
    <dataValidation type="whole" operator="lessThanOrEqual" allowBlank="1" showInputMessage="1" showErrorMessage="1" sqref="K10:K11 K33 K14:K23 K26:K31" xr:uid="{00000000-0002-0000-0700-000002000000}">
      <formula1>H10</formula1>
    </dataValidation>
  </dataValidations>
  <printOptions horizontalCentered="1"/>
  <pageMargins left="0.39370078740157483" right="0.39370078740157483" top="0.59055118110236227" bottom="0.39370078740157483" header="0.19685039370078741" footer="0.23622047244094491"/>
  <pageSetup paperSize="9" scale="68" orientation="portrait" horizontalDpi="300" verticalDpi="300" r:id="rId1"/>
  <headerFooter alignWithMargins="0">
    <oddFooter>&amp;R&amp;9 2026年4月現在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注意事項</vt:lpstr>
      <vt:lpstr>取扱事項</vt:lpstr>
      <vt:lpstr>予定表</vt:lpstr>
      <vt:lpstr>料金表</vt:lpstr>
      <vt:lpstr>表紙</vt:lpstr>
      <vt:lpstr>桑名市・いなべ市・員弁郡</vt:lpstr>
      <vt:lpstr>四日市市・三重郡</vt:lpstr>
      <vt:lpstr>鈴鹿市・亀山市</vt:lpstr>
      <vt:lpstr>津市</vt:lpstr>
      <vt:lpstr>松阪市･多気郡</vt:lpstr>
      <vt:lpstr>伊勢市・志摩市</vt:lpstr>
      <vt:lpstr>度会郡･鳥羽市</vt:lpstr>
      <vt:lpstr>伊賀市・名張市</vt:lpstr>
      <vt:lpstr>紀州</vt:lpstr>
      <vt:lpstr>新宮市</vt:lpstr>
      <vt:lpstr>伊勢市・志摩市!Print_Area</vt:lpstr>
      <vt:lpstr>桑名市・いなべ市・員弁郡!Print_Area</vt:lpstr>
      <vt:lpstr>四日市市・三重郡!Print_Area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dc:creator>
  <cp:lastModifiedBy>ori</cp:lastModifiedBy>
  <cp:lastPrinted>2026-03-17T02:11:35Z</cp:lastPrinted>
  <dcterms:created xsi:type="dcterms:W3CDTF">2012-06-13T01:48:23Z</dcterms:created>
  <dcterms:modified xsi:type="dcterms:W3CDTF">2026-03-30T23:46:21Z</dcterms:modified>
</cp:coreProperties>
</file>