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480" windowHeight="9585" tabRatio="914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大垣・海津市・揖斐郡" sheetId="7" r:id="rId7"/>
    <sheet name="不破・安八・養老郡・美濃加茂市" sheetId="8" r:id="rId8"/>
    <sheet name="加茂郡・美濃市" sheetId="9" r:id="rId9"/>
    <sheet name="関・郡上市" sheetId="10" r:id="rId10"/>
    <sheet name="可児・多治見市・可児郡" sheetId="11" r:id="rId11"/>
    <sheet name="土岐・瑞浪・恵那市" sheetId="12" r:id="rId12"/>
    <sheet name="中津川・下呂市" sheetId="13" r:id="rId13"/>
    <sheet name="高山・飛騨市" sheetId="14" r:id="rId14"/>
  </sheets>
  <definedNames>
    <definedName name="_xlnm.Print_Area" localSheetId="5">'羽島・羽島郡・各務原市'!$A$1:$AA$43</definedName>
    <definedName name="_xlnm.Print_Area" localSheetId="8">'加茂郡・美濃市'!$A$1:$Z$38</definedName>
    <definedName name="_xlnm.Print_Area" localSheetId="10">'可児・多治見市・可児郡'!$A$1:$Z$40</definedName>
    <definedName name="_xlnm.Print_Area" localSheetId="9">'関・郡上市'!$A$1:$Z$37</definedName>
    <definedName name="_xlnm.Print_Area" localSheetId="13">'高山・飛騨市'!$A$1:$AA$37</definedName>
    <definedName name="_xlnm.Print_Area" localSheetId="6">'大垣・海津市・揖斐郡'!$A$1:$AA$41</definedName>
    <definedName name="_xlnm.Print_Area" localSheetId="12">'中津川・下呂市'!$A$1:$AA$42</definedName>
    <definedName name="_xlnm.Print_Area" localSheetId="11">'土岐・瑞浪・恵那市'!$A$1:$AA$41</definedName>
    <definedName name="_xlnm.Print_Area" localSheetId="7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1,300枚 をプラス</t>
        </r>
      </text>
    </comment>
    <comment ref="C8" authorId="1">
      <text>
        <r>
          <rPr>
            <sz val="9"/>
            <rFont val="MS P ゴシック"/>
            <family val="3"/>
          </rPr>
          <t>美濃市 850枚含む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250枚含む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650枚含む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1,450枚含む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250枚をプラス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1,450枚
　多治見姫　650枚をプラス</t>
        </r>
      </text>
    </comment>
    <comment ref="C11" authorId="1">
      <text>
        <r>
          <rPr>
            <sz val="11"/>
            <rFont val="MS P ゴシック"/>
            <family val="3"/>
          </rPr>
          <t>八百津町350枚含む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3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  <author>ori</author>
  </authors>
  <commentList>
    <comment ref="B5" authorId="0">
      <text>
        <r>
          <rPr>
            <sz val="11"/>
            <rFont val="ＭＳ Ｐゴシック"/>
            <family val="3"/>
          </rPr>
          <t>岐阜市全域の場合、
羽島郡笠松 200枚、本巣郡北方西郷 550枚、山県市高富 1,000枚をプラス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0">
      <text>
        <r>
          <rPr>
            <sz val="12"/>
            <rFont val="ＭＳ Ｐゴシック"/>
            <family val="3"/>
          </rPr>
          <t>関市 1,300枚含む</t>
        </r>
      </text>
    </comment>
    <comment ref="C14" authorId="0">
      <text>
        <r>
          <rPr>
            <sz val="12"/>
            <rFont val="ＭＳ Ｐゴシック"/>
            <family val="3"/>
          </rPr>
          <t>各務原市 100枚含む</t>
        </r>
      </text>
    </comment>
    <comment ref="C13" authorId="0">
      <text>
        <r>
          <rPr>
            <sz val="12"/>
            <rFont val="ＭＳ Ｐゴシック"/>
            <family val="3"/>
          </rPr>
          <t>各務原市 350枚含む</t>
        </r>
      </text>
    </comment>
    <comment ref="C35" authorId="1">
      <text>
        <r>
          <rPr>
            <sz val="12"/>
            <rFont val="MS P ゴシック"/>
            <family val="3"/>
          </rPr>
          <t>羽島郡300枚含む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550枚含む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1,000枚含む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200枚含む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350枚、岐阜市岩田坂 100枚をプラス</t>
        </r>
      </text>
    </comment>
    <comment ref="B16" authorId="0">
      <text>
        <r>
          <rPr>
            <sz val="12"/>
            <rFont val="ＭＳ Ｐゴシック"/>
            <family val="3"/>
          </rPr>
          <t>羽島郡全域の場合、
岐阜市柳津 300枚をプラス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777</author>
    <author>ori</author>
  </authors>
  <commentList>
    <comment ref="B20" authorId="0">
      <text>
        <r>
          <rPr>
            <sz val="12"/>
            <rFont val="ＭＳ Ｐゴシック"/>
            <family val="3"/>
          </rPr>
          <t>海津市全域の場合
　養老郡養老400枚プラス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500枚プラス</t>
        </r>
      </text>
    </comment>
    <comment ref="C14" authorId="0">
      <text>
        <r>
          <rPr>
            <sz val="12"/>
            <rFont val="ＭＳ Ｐゴシック"/>
            <family val="3"/>
          </rPr>
          <t>安八郡安八町 1,100枚含む</t>
        </r>
      </text>
    </comment>
    <comment ref="C11" authorId="0">
      <text>
        <r>
          <rPr>
            <sz val="12"/>
            <rFont val="ＭＳ Ｐゴシック"/>
            <family val="3"/>
          </rPr>
          <t>養老郡養老町 1250枚含む</t>
        </r>
      </text>
    </comment>
    <comment ref="C10" authorId="0">
      <text>
        <r>
          <rPr>
            <sz val="12"/>
            <rFont val="ＭＳ Ｐゴシック"/>
            <family val="3"/>
          </rPr>
          <t>安八郡神戸町の一部を含む</t>
        </r>
      </text>
    </comment>
  </commentList>
</comments>
</file>

<file path=xl/comments8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400枚含む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1,100枚をプラス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大垣市大垣（大迫）1,250枚
　不破郡垂井南部 150枚をプラス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500枚含む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150枚含む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250枚含む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150枚含む</t>
        </r>
      </text>
    </comment>
    <comment ref="B5" authorId="1">
      <text>
        <r>
          <rPr>
            <sz val="11"/>
            <rFont val="MS P ゴシック"/>
            <family val="3"/>
          </rPr>
          <t>川辺町全域の場合　加茂郡加茂野350枚をプラス
八百津町全域の場合　加茂郡川辺150枚、可児市伏見兼山350枚をプラス</t>
        </r>
      </text>
    </comment>
    <comment ref="B26" authorId="1">
      <text>
        <r>
          <rPr>
            <sz val="11"/>
            <rFont val="MS P ゴシック"/>
            <family val="3"/>
          </rPr>
          <t>美濃市全域の場合　関市関小瀬850枚をプラス</t>
        </r>
      </text>
    </comment>
  </commentList>
</comments>
</file>

<file path=xl/sharedStrings.xml><?xml version="1.0" encoding="utf-8"?>
<sst xmlns="http://schemas.openxmlformats.org/spreadsheetml/2006/main" count="1583" uniqueCount="570">
  <si>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</si>
  <si>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</si>
  <si>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</si>
  <si>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</si>
  <si>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</si>
  <si>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</si>
  <si>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</si>
  <si>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</si>
  <si>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</si>
  <si>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</si>
  <si>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</si>
  <si>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</si>
  <si>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</si>
  <si>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</si>
  <si>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</si>
  <si>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</si>
  <si>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</si>
  <si>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</si>
  <si>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</si>
  <si>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</si>
  <si>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</si>
  <si>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</si>
  <si>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</si>
  <si>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</si>
  <si>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</si>
  <si>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</si>
  <si>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</si>
  <si>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</si>
  <si>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</si>
  <si>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</si>
  <si>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</si>
  <si>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</si>
  <si>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</si>
  <si>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</si>
  <si>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</si>
  <si>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</si>
  <si>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</si>
  <si>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</si>
  <si>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</si>
  <si>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</si>
  <si>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</si>
  <si>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</si>
  <si>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</si>
  <si>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</si>
  <si>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</si>
  <si>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</si>
  <si>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</si>
  <si>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</si>
  <si>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</si>
  <si>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</si>
  <si>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</si>
  <si>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</si>
  <si>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</si>
  <si>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</si>
  <si>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</si>
  <si>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</si>
  <si>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</si>
  <si>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</si>
  <si>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</si>
  <si>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</si>
  <si>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</si>
  <si>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</si>
  <si>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</si>
  <si>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鷺山東部</t>
  </si>
  <si>
    <t>鷺山西部</t>
  </si>
  <si>
    <t>城西</t>
  </si>
  <si>
    <t>黒野西岐陽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</si>
  <si>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</si>
  <si>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</si>
  <si>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</si>
  <si>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</si>
  <si>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</si>
  <si>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</si>
  <si>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</si>
  <si>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</si>
  <si>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</si>
  <si>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</si>
  <si>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</si>
  <si>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</si>
  <si>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</si>
  <si>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</si>
  <si>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</si>
  <si>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</si>
  <si>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</si>
  <si>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</si>
  <si>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</si>
  <si>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</si>
  <si>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</si>
  <si>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</si>
  <si>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</si>
  <si>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</si>
  <si>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</si>
  <si>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</si>
  <si>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</si>
  <si>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</si>
  <si>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</si>
  <si>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</si>
  <si>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</si>
  <si>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</si>
  <si>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</si>
  <si>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</si>
  <si>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</si>
  <si>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</si>
  <si>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</si>
  <si>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</si>
  <si>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</si>
  <si>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</si>
  <si>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</si>
  <si>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</si>
  <si>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</si>
  <si>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</si>
  <si>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</si>
  <si>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</si>
  <si>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</si>
  <si>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</si>
  <si>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</si>
  <si>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</si>
  <si>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</si>
  <si>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</si>
  <si>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</si>
  <si>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</si>
  <si>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</si>
  <si>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</si>
  <si>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</si>
  <si>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</si>
  <si>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</si>
  <si>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</si>
  <si>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</si>
  <si>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</si>
  <si>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</si>
  <si>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</si>
  <si>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</si>
  <si>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</si>
  <si>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</si>
  <si>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</si>
  <si>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</si>
  <si>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</si>
  <si>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</si>
  <si>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</si>
  <si>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</si>
  <si>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</si>
  <si>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</si>
  <si>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</si>
  <si>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</si>
  <si>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</si>
  <si>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</si>
  <si>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</si>
  <si>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</si>
  <si>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</si>
  <si>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</si>
  <si>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</si>
  <si>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</si>
  <si>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</si>
  <si>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</si>
  <si>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</si>
  <si>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</si>
  <si>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</si>
  <si>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</si>
  <si>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</si>
  <si>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大垣北部</t>
  </si>
  <si>
    <t>石津</t>
  </si>
  <si>
    <t>駒野</t>
  </si>
  <si>
    <t>海津平田</t>
  </si>
  <si>
    <t>高須</t>
  </si>
  <si>
    <t>海津</t>
  </si>
  <si>
    <t>大野黒野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</si>
  <si>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</si>
  <si>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</si>
  <si>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</si>
  <si>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</si>
  <si>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</si>
  <si>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</si>
  <si>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</si>
  <si>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</si>
  <si>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</si>
  <si>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</si>
  <si>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</si>
  <si>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</si>
  <si>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</si>
  <si>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</si>
  <si>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</si>
  <si>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</si>
  <si>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</si>
  <si>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</si>
  <si>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</si>
  <si>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</si>
  <si>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</si>
  <si>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</si>
  <si>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栗笠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</si>
  <si>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</si>
  <si>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</si>
  <si>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</si>
  <si>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</si>
  <si>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</si>
  <si>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</si>
  <si>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</si>
  <si>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</si>
  <si>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</si>
  <si>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</si>
  <si>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</si>
  <si>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</si>
  <si>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</si>
  <si>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</si>
  <si>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</si>
  <si>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美　　濃　　市</t>
  </si>
  <si>
    <t>美濃市</t>
  </si>
  <si>
    <t>牧谷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</si>
  <si>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</si>
  <si>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</si>
  <si>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</si>
  <si>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</si>
  <si>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</si>
  <si>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</si>
  <si>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</si>
  <si>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</si>
  <si>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</si>
  <si>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</si>
  <si>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</si>
  <si>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</si>
  <si>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</si>
  <si>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</si>
  <si>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</si>
  <si>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</si>
  <si>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</si>
  <si>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</si>
  <si>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</si>
  <si>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</si>
  <si>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</si>
  <si>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</si>
  <si>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</si>
  <si>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</si>
  <si>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</si>
  <si>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</si>
  <si>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</si>
  <si>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</si>
  <si>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</si>
  <si>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</si>
  <si>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</si>
  <si>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</si>
  <si>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</si>
  <si>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</si>
  <si>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</si>
  <si>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</si>
  <si>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</si>
  <si>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</si>
  <si>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</si>
  <si>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</si>
  <si>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</si>
  <si>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</si>
  <si>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</si>
  <si>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</si>
  <si>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</si>
  <si>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</si>
  <si>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</si>
  <si>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</si>
  <si>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</si>
  <si>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</si>
  <si>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</si>
  <si>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</si>
  <si>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</si>
  <si>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</si>
  <si>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</si>
  <si>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</si>
  <si>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</si>
  <si>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</si>
  <si>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</si>
  <si>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</si>
  <si>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</si>
  <si>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</si>
  <si>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</si>
  <si>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</si>
  <si>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</si>
  <si>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</si>
  <si>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</si>
  <si>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</si>
  <si>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</si>
  <si>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</si>
  <si>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</si>
  <si>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</si>
  <si>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</si>
  <si>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</si>
  <si>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</si>
  <si>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</si>
  <si>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</si>
  <si>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</si>
  <si>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</si>
  <si>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</si>
  <si>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</si>
  <si>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</si>
  <si>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</si>
  <si>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</si>
  <si>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</si>
  <si>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</si>
  <si>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</si>
  <si>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</si>
  <si>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</si>
  <si>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</si>
  <si>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</si>
  <si>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</si>
  <si>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</si>
  <si>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</si>
  <si>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</si>
  <si>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</si>
  <si>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</si>
  <si>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</si>
  <si>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</si>
  <si>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</si>
  <si>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</si>
  <si>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</si>
  <si>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</si>
  <si>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</si>
  <si>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</si>
  <si>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</si>
  <si>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</si>
  <si>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</si>
  <si>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</si>
  <si>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</si>
  <si>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</si>
  <si>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</si>
  <si>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</si>
  <si>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</si>
  <si>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</si>
  <si>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</si>
  <si>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</si>
  <si>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</si>
  <si>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</si>
  <si>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</si>
  <si>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</si>
  <si>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</si>
  <si>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</si>
  <si>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</si>
  <si>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</si>
  <si>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</si>
  <si>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</si>
  <si>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</si>
  <si>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</si>
  <si>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</si>
  <si>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</si>
  <si>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</si>
  <si>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</si>
  <si>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</si>
  <si>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</si>
  <si>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</si>
  <si>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</si>
  <si>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</si>
  <si>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</si>
  <si>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</si>
  <si>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</si>
  <si>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</si>
  <si>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</si>
  <si>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</si>
  <si>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</si>
  <si>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</si>
  <si>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</si>
  <si>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</si>
  <si>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</si>
  <si>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</si>
  <si>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</si>
  <si>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</si>
  <si>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</si>
  <si>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</si>
  <si>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</si>
  <si>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</si>
  <si>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厚紙</t>
  </si>
  <si>
    <t>長森南岐南</t>
  </si>
  <si>
    <t>本巣北方</t>
  </si>
  <si>
    <t>サ　イ　ズ</t>
  </si>
  <si>
    <t>N</t>
  </si>
  <si>
    <t>NM</t>
  </si>
  <si>
    <t>→</t>
  </si>
  <si>
    <t>岐　　阜　　市</t>
  </si>
  <si>
    <t>A</t>
  </si>
  <si>
    <t>NAMG</t>
  </si>
  <si>
    <t>N</t>
  </si>
  <si>
    <t>NA</t>
  </si>
  <si>
    <t>NAM</t>
  </si>
  <si>
    <t>CNAM</t>
  </si>
  <si>
    <t>NAMG</t>
  </si>
  <si>
    <t>NAMGY</t>
  </si>
  <si>
    <t>AM</t>
  </si>
  <si>
    <t>NM</t>
  </si>
  <si>
    <t>NAMGＹ</t>
  </si>
  <si>
    <t>G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</si>
  <si>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</si>
  <si>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</si>
  <si>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</si>
  <si>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</si>
  <si>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</si>
  <si>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</si>
  <si>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</si>
  <si>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</si>
  <si>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高富</t>
  </si>
  <si>
    <t>墨俣</t>
  </si>
  <si>
    <t>川辺</t>
  </si>
  <si>
    <t>ＡM</t>
  </si>
  <si>
    <t>多治見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</si>
  <si>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</si>
  <si>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</si>
  <si>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</si>
  <si>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</si>
  <si>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</si>
  <si>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</si>
  <si>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</si>
  <si>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</si>
  <si>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</si>
  <si>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</si>
  <si>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</si>
  <si>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</si>
  <si>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</si>
  <si>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</si>
  <si>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</si>
  <si>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</si>
  <si>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</si>
  <si>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</si>
  <si>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</si>
  <si>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</si>
  <si>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</si>
  <si>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</si>
  <si>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</si>
  <si>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</si>
  <si>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</si>
  <si>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</si>
  <si>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</si>
  <si>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</si>
  <si>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</si>
  <si>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</si>
  <si>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</si>
  <si>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</si>
  <si>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</si>
  <si>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</si>
  <si>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</si>
  <si>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</si>
  <si>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</si>
  <si>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</si>
  <si>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</si>
  <si>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</si>
  <si>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</si>
  <si>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</si>
  <si>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</si>
  <si>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</si>
  <si>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</si>
  <si>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</si>
  <si>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</si>
  <si>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</si>
  <si>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</si>
  <si>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</si>
  <si>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</si>
  <si>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</si>
  <si>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</si>
  <si>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</si>
  <si>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</si>
  <si>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</si>
  <si>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</si>
  <si>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</si>
  <si>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</si>
  <si>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</si>
  <si>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</si>
  <si>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</si>
  <si>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多治見北</t>
  </si>
  <si>
    <t>NS</t>
  </si>
  <si>
    <t>茜部佐波</t>
  </si>
  <si>
    <t>鵜沼各務原</t>
  </si>
  <si>
    <t>NAMG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</si>
  <si>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</si>
  <si>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</si>
  <si>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</si>
  <si>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</si>
  <si>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</si>
  <si>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</si>
  <si>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</si>
  <si>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</si>
  <si>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</si>
  <si>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</si>
  <si>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</si>
  <si>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</si>
  <si>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</si>
  <si>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</si>
  <si>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</si>
  <si>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</si>
  <si>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</si>
  <si>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</si>
  <si>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</si>
  <si>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</si>
  <si>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</si>
  <si>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</si>
  <si>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</si>
  <si>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</si>
  <si>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</si>
  <si>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</si>
  <si>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</si>
  <si>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</si>
  <si>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</si>
  <si>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</si>
  <si>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</si>
  <si>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</si>
  <si>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</si>
  <si>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</si>
  <si>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</si>
  <si>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</si>
  <si>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</si>
  <si>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</si>
  <si>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</si>
  <si>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</si>
  <si>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</si>
  <si>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</si>
  <si>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</si>
  <si>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</si>
  <si>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</si>
  <si>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</si>
  <si>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</si>
  <si>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</si>
  <si>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</si>
  <si>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</si>
  <si>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</si>
  <si>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</si>
  <si>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</si>
  <si>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</si>
  <si>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</si>
  <si>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</si>
  <si>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</si>
  <si>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</si>
  <si>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</si>
  <si>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</si>
  <si>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</si>
  <si>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</si>
  <si>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</si>
  <si>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</si>
  <si>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</si>
  <si>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</si>
  <si>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</si>
  <si>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</si>
  <si>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</si>
  <si>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</si>
  <si>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</si>
  <si>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</si>
  <si>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</si>
  <si>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NAMGYS</t>
  </si>
  <si>
    <t>高山</t>
  </si>
  <si>
    <t>NAMGS</t>
  </si>
  <si>
    <t>美並</t>
  </si>
  <si>
    <t>新那加</t>
  </si>
  <si>
    <t>加納厚見</t>
  </si>
  <si>
    <t>NAMYGS</t>
  </si>
  <si>
    <t>NAM     YGS</t>
  </si>
  <si>
    <t>岐南笠松</t>
  </si>
  <si>
    <t>NＡMGＹS</t>
  </si>
  <si>
    <t>大垣池田</t>
  </si>
  <si>
    <t>AMS</t>
  </si>
  <si>
    <t>ＡMS</t>
  </si>
  <si>
    <t>ＡMS</t>
  </si>
  <si>
    <t>黒野</t>
  </si>
  <si>
    <t>岩野田</t>
  </si>
  <si>
    <t>NＡM</t>
  </si>
  <si>
    <t>大洞団地</t>
  </si>
  <si>
    <t>長良東部</t>
  </si>
  <si>
    <t>NAYS</t>
  </si>
  <si>
    <t>牧谷</t>
  </si>
  <si>
    <t>岐阜南</t>
  </si>
  <si>
    <t>NＡM</t>
  </si>
  <si>
    <t>多治見池田</t>
  </si>
  <si>
    <t>新可児・桜ヶ丘</t>
  </si>
  <si>
    <t>NAGYS</t>
  </si>
  <si>
    <t>ＡS</t>
  </si>
  <si>
    <t>新宮市（毎日新聞 三輪崎除く）</t>
  </si>
  <si>
    <t>新折込広告料金表</t>
  </si>
  <si>
    <t>令和６年４月１日折込分より</t>
  </si>
  <si>
    <t>全サイズ
1枚当たり
0.20円</t>
  </si>
  <si>
    <t>※三重県内において、弊社が請け負う配送エリアの手配管理料は、新聞媒体に限らず0.2円/枚になります。</t>
  </si>
  <si>
    <t>ＡMＳ</t>
  </si>
  <si>
    <t>（2024年5月現在）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</si>
</sst>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name val="MS P ゴシック"/>
      <family val="3"/>
    </font>
    <font>
      <sz val="12"/>
      <name val="MS P ゴシック"/>
      <family val="3"/>
    </font>
    <font>
      <sz val="9"/>
      <name val="MS P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23" xfId="66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4" fillId="0" borderId="24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38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38" fontId="4" fillId="0" borderId="16" xfId="0" applyNumberFormat="1" applyFont="1" applyFill="1" applyBorder="1" applyAlignment="1" applyProtection="1">
      <alignment vertical="center"/>
      <protection/>
    </xf>
    <xf numFmtId="38" fontId="3" fillId="0" borderId="26" xfId="0" applyNumberFormat="1" applyFont="1" applyFill="1" applyBorder="1" applyAlignment="1" applyProtection="1">
      <alignment vertical="center"/>
      <protection/>
    </xf>
    <xf numFmtId="38" fontId="4" fillId="0" borderId="27" xfId="0" applyNumberFormat="1" applyFont="1" applyFill="1" applyBorder="1" applyAlignment="1" applyProtection="1">
      <alignment vertical="center"/>
      <protection/>
    </xf>
    <xf numFmtId="38" fontId="3" fillId="0" borderId="28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3" fillId="0" borderId="18" xfId="0" applyNumberFormat="1" applyFont="1" applyFill="1" applyBorder="1" applyAlignment="1" applyProtection="1">
      <alignment vertical="center"/>
      <protection/>
    </xf>
    <xf numFmtId="38" fontId="4" fillId="0" borderId="22" xfId="0" applyNumberFormat="1" applyFont="1" applyFill="1" applyBorder="1" applyAlignment="1" applyProtection="1">
      <alignment vertical="center"/>
      <protection/>
    </xf>
    <xf numFmtId="38" fontId="4" fillId="0" borderId="30" xfId="0" applyNumberFormat="1" applyFont="1" applyFill="1" applyBorder="1" applyAlignment="1" applyProtection="1">
      <alignment vertical="center"/>
      <protection/>
    </xf>
    <xf numFmtId="38" fontId="4" fillId="0" borderId="13" xfId="0" applyNumberFormat="1" applyFont="1" applyFill="1" applyBorder="1" applyAlignment="1" applyProtection="1">
      <alignment vertical="center"/>
      <protection/>
    </xf>
    <xf numFmtId="38" fontId="3" fillId="0" borderId="31" xfId="0" applyNumberFormat="1" applyFont="1" applyFill="1" applyBorder="1" applyAlignment="1" applyProtection="1">
      <alignment vertical="center"/>
      <protection/>
    </xf>
    <xf numFmtId="38" fontId="4" fillId="0" borderId="32" xfId="0" applyNumberFormat="1" applyFont="1" applyFill="1" applyBorder="1" applyAlignment="1" applyProtection="1">
      <alignment vertical="center"/>
      <protection/>
    </xf>
    <xf numFmtId="38" fontId="3" fillId="0" borderId="15" xfId="0" applyNumberFormat="1" applyFont="1" applyFill="1" applyBorder="1" applyAlignment="1" applyProtection="1">
      <alignment vertical="center"/>
      <protection/>
    </xf>
    <xf numFmtId="38" fontId="3" fillId="0" borderId="20" xfId="0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Border="1" applyAlignment="1" applyProtection="1">
      <alignment horizontal="center" vertical="center"/>
      <protection/>
    </xf>
    <xf numFmtId="187" fontId="15" fillId="0" borderId="33" xfId="52" applyNumberFormat="1" applyFont="1" applyBorder="1" applyAlignment="1" applyProtection="1">
      <alignment horizontal="right" vertical="center"/>
      <protection/>
    </xf>
    <xf numFmtId="187" fontId="14" fillId="0" borderId="0" xfId="52" applyNumberFormat="1" applyFont="1" applyBorder="1" applyAlignment="1" applyProtection="1">
      <alignment vertical="center"/>
      <protection/>
    </xf>
    <xf numFmtId="187" fontId="13" fillId="0" borderId="17" xfId="52" applyNumberFormat="1" applyFont="1" applyBorder="1" applyAlignment="1" applyProtection="1">
      <alignment horizontal="distributed" vertical="center"/>
      <protection/>
    </xf>
    <xf numFmtId="187" fontId="13" fillId="0" borderId="17" xfId="52" applyNumberFormat="1" applyFont="1" applyBorder="1" applyAlignment="1" applyProtection="1">
      <alignment horizontal="center" vertical="center"/>
      <protection/>
    </xf>
    <xf numFmtId="187" fontId="15" fillId="0" borderId="34" xfId="52" applyNumberFormat="1" applyFont="1" applyBorder="1" applyAlignment="1" applyProtection="1">
      <alignment horizontal="right" vertical="center"/>
      <protection/>
    </xf>
    <xf numFmtId="187" fontId="14" fillId="0" borderId="17" xfId="52" applyNumberFormat="1" applyFont="1" applyBorder="1" applyAlignment="1" applyProtection="1">
      <alignment vertical="center"/>
      <protection/>
    </xf>
    <xf numFmtId="187" fontId="15" fillId="0" borderId="34" xfId="52" applyNumberFormat="1" applyFont="1" applyBorder="1" applyAlignment="1" applyProtection="1">
      <alignment/>
      <protection/>
    </xf>
    <xf numFmtId="187" fontId="16" fillId="0" borderId="18" xfId="52" applyNumberFormat="1" applyFont="1" applyBorder="1" applyAlignment="1" applyProtection="1">
      <alignment vertical="center"/>
      <protection/>
    </xf>
    <xf numFmtId="187" fontId="13" fillId="0" borderId="11" xfId="52" applyNumberFormat="1" applyFont="1" applyBorder="1" applyAlignment="1" applyProtection="1">
      <alignment horizontal="center" vertical="center"/>
      <protection/>
    </xf>
    <xf numFmtId="187" fontId="15" fillId="0" borderId="19" xfId="52" applyNumberFormat="1" applyFont="1" applyFill="1" applyBorder="1" applyAlignment="1" applyProtection="1">
      <alignment horizontal="right" vertical="center"/>
      <protection/>
    </xf>
    <xf numFmtId="187" fontId="13" fillId="0" borderId="11" xfId="52" applyNumberFormat="1" applyFont="1" applyFill="1" applyBorder="1" applyAlignment="1" applyProtection="1">
      <alignment horizontal="distributed" vertical="center"/>
      <protection/>
    </xf>
    <xf numFmtId="187" fontId="13" fillId="0" borderId="11" xfId="52" applyNumberFormat="1" applyFont="1" applyFill="1" applyBorder="1" applyAlignment="1" applyProtection="1">
      <alignment horizontal="center" vertical="center"/>
      <protection/>
    </xf>
    <xf numFmtId="187" fontId="13" fillId="0" borderId="11" xfId="52" applyNumberFormat="1" applyFont="1" applyBorder="1" applyAlignment="1" applyProtection="1">
      <alignment horizontal="distributed" vertical="center"/>
      <protection/>
    </xf>
    <xf numFmtId="187" fontId="15" fillId="0" borderId="19" xfId="52" applyNumberFormat="1" applyFont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horizontal="right" vertical="center"/>
      <protection/>
    </xf>
    <xf numFmtId="187" fontId="13" fillId="0" borderId="17" xfId="52" applyNumberFormat="1" applyFont="1" applyFill="1" applyBorder="1" applyAlignment="1" applyProtection="1">
      <alignment horizontal="center" vertical="center"/>
      <protection/>
    </xf>
    <xf numFmtId="187" fontId="15" fillId="0" borderId="33" xfId="52" applyNumberFormat="1" applyFont="1" applyFill="1" applyBorder="1" applyAlignment="1" applyProtection="1">
      <alignment horizontal="right" vertical="center"/>
      <protection/>
    </xf>
    <xf numFmtId="187" fontId="12" fillId="0" borderId="17" xfId="52" applyNumberFormat="1" applyFont="1" applyBorder="1" applyAlignment="1" applyProtection="1">
      <alignment horizontal="center" vertical="center"/>
      <protection/>
    </xf>
    <xf numFmtId="187" fontId="12" fillId="0" borderId="0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distributed" vertical="center"/>
      <protection/>
    </xf>
    <xf numFmtId="187" fontId="12" fillId="0" borderId="11" xfId="52" applyNumberFormat="1" applyFont="1" applyBorder="1" applyAlignment="1" applyProtection="1">
      <alignment horizontal="distributed" vertical="center"/>
      <protection/>
    </xf>
    <xf numFmtId="187" fontId="16" fillId="0" borderId="15" xfId="52" applyNumberFormat="1" applyFont="1" applyBorder="1" applyAlignment="1" applyProtection="1">
      <alignment vertical="center"/>
      <protection/>
    </xf>
    <xf numFmtId="187" fontId="14" fillId="0" borderId="11" xfId="52" applyNumberFormat="1" applyFont="1" applyBorder="1" applyAlignment="1" applyProtection="1">
      <alignment vertical="center"/>
      <protection/>
    </xf>
    <xf numFmtId="187" fontId="12" fillId="0" borderId="0" xfId="52" applyNumberFormat="1" applyFont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distributed" vertical="center"/>
      <protection/>
    </xf>
    <xf numFmtId="187" fontId="12" fillId="0" borderId="11" xfId="52" applyNumberFormat="1" applyFont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vertical="center"/>
      <protection/>
    </xf>
    <xf numFmtId="187" fontId="12" fillId="0" borderId="17" xfId="52" applyNumberFormat="1" applyFont="1" applyBorder="1" applyAlignment="1" applyProtection="1">
      <alignment horizontal="center" vertical="center" shrinkToFit="1"/>
      <protection/>
    </xf>
    <xf numFmtId="187" fontId="12" fillId="0" borderId="17" xfId="52" applyNumberFormat="1" applyFont="1" applyFill="1" applyBorder="1" applyAlignment="1" applyProtection="1">
      <alignment horizontal="distributed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5" xfId="52" applyNumberFormat="1" applyFont="1" applyFill="1" applyBorder="1" applyAlignment="1" applyProtection="1">
      <alignment vertical="center"/>
      <protection/>
    </xf>
    <xf numFmtId="187" fontId="15" fillId="0" borderId="34" xfId="52" applyNumberFormat="1" applyFont="1" applyFill="1" applyBorder="1" applyAlignment="1" applyProtection="1">
      <alignment/>
      <protection/>
    </xf>
    <xf numFmtId="187" fontId="14" fillId="0" borderId="17" xfId="52" applyNumberFormat="1" applyFont="1" applyFill="1" applyBorder="1" applyAlignment="1" applyProtection="1">
      <alignment vertical="center"/>
      <protection/>
    </xf>
    <xf numFmtId="187" fontId="14" fillId="0" borderId="11" xfId="52" applyNumberFormat="1" applyFont="1" applyFill="1" applyBorder="1" applyAlignment="1" applyProtection="1">
      <alignment vertical="center"/>
      <protection/>
    </xf>
    <xf numFmtId="187" fontId="12" fillId="0" borderId="0" xfId="52" applyNumberFormat="1" applyFont="1" applyFill="1" applyBorder="1" applyAlignment="1" applyProtection="1">
      <alignment horizontal="distributed" vertical="center"/>
      <protection/>
    </xf>
    <xf numFmtId="187" fontId="12" fillId="0" borderId="0" xfId="52" applyNumberFormat="1" applyFont="1" applyFill="1" applyBorder="1" applyAlignment="1" applyProtection="1">
      <alignment horizontal="center" vertical="center"/>
      <protection/>
    </xf>
    <xf numFmtId="187" fontId="12" fillId="0" borderId="17" xfId="52" applyNumberFormat="1" applyFont="1" applyFill="1" applyBorder="1" applyAlignment="1" applyProtection="1">
      <alignment horizontal="center" vertical="center" shrinkToFit="1"/>
      <protection/>
    </xf>
    <xf numFmtId="187" fontId="14" fillId="0" borderId="0" xfId="52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38" fontId="4" fillId="0" borderId="35" xfId="0" applyNumberFormat="1" applyFont="1" applyFill="1" applyBorder="1" applyAlignment="1" applyProtection="1">
      <alignment vertical="center"/>
      <protection/>
    </xf>
    <xf numFmtId="38" fontId="3" fillId="0" borderId="36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87" fontId="12" fillId="0" borderId="17" xfId="52" applyNumberFormat="1" applyFont="1" applyFill="1" applyBorder="1" applyAlignment="1" applyProtection="1">
      <alignment horizontal="left" vertical="center" shrinkToFit="1"/>
      <protection/>
    </xf>
    <xf numFmtId="38" fontId="3" fillId="0" borderId="21" xfId="0" applyNumberFormat="1" applyFont="1" applyFill="1" applyBorder="1" applyAlignment="1" applyProtection="1">
      <alignment vertical="center"/>
      <protection/>
    </xf>
    <xf numFmtId="38" fontId="3" fillId="0" borderId="10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87" fontId="12" fillId="0" borderId="38" xfId="52" applyNumberFormat="1" applyFont="1" applyBorder="1" applyAlignment="1" applyProtection="1">
      <alignment horizontal="left" vertical="center" shrinkToFit="1"/>
      <protection/>
    </xf>
    <xf numFmtId="187" fontId="12" fillId="0" borderId="39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Border="1" applyAlignment="1" applyProtection="1">
      <alignment horizontal="distributed" vertical="center"/>
      <protection/>
    </xf>
    <xf numFmtId="187" fontId="12" fillId="0" borderId="17" xfId="52" applyNumberFormat="1" applyFont="1" applyBorder="1" applyAlignment="1" applyProtection="1">
      <alignment horizontal="left" vertical="center" shrinkToFit="1"/>
      <protection/>
    </xf>
    <xf numFmtId="187" fontId="12" fillId="0" borderId="40" xfId="52" applyNumberFormat="1" applyFont="1" applyBorder="1" applyAlignment="1" applyProtection="1">
      <alignment horizontal="center" vertical="center"/>
      <protection/>
    </xf>
    <xf numFmtId="187" fontId="12" fillId="0" borderId="17" xfId="52" applyNumberFormat="1" applyFont="1" applyBorder="1" applyAlignment="1" applyProtection="1">
      <alignment horizontal="distributed" vertical="center" shrinkToFit="1"/>
      <protection/>
    </xf>
    <xf numFmtId="187" fontId="12" fillId="0" borderId="0" xfId="52" applyNumberFormat="1" applyFont="1" applyAlignment="1" applyProtection="1">
      <alignment horizontal="distributed" vertical="center"/>
      <protection/>
    </xf>
    <xf numFmtId="187" fontId="12" fillId="0" borderId="41" xfId="52" applyNumberFormat="1" applyFont="1" applyBorder="1" applyAlignment="1" applyProtection="1">
      <alignment horizontal="center" vertical="center"/>
      <protection/>
    </xf>
    <xf numFmtId="187" fontId="12" fillId="0" borderId="38" xfId="52" applyNumberFormat="1" applyFont="1" applyBorder="1" applyAlignment="1" applyProtection="1">
      <alignment horizontal="distributed" vertical="center" shrinkToFit="1"/>
      <protection/>
    </xf>
    <xf numFmtId="38" fontId="3" fillId="0" borderId="37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187" fontId="12" fillId="0" borderId="38" xfId="52" applyNumberFormat="1" applyFont="1" applyFill="1" applyBorder="1" applyAlignment="1" applyProtection="1">
      <alignment horizontal="distributed" vertical="center"/>
      <protection/>
    </xf>
    <xf numFmtId="187" fontId="16" fillId="0" borderId="37" xfId="52" applyNumberFormat="1" applyFont="1" applyFill="1" applyBorder="1" applyAlignment="1" applyProtection="1">
      <alignment vertical="center"/>
      <protection/>
    </xf>
    <xf numFmtId="187" fontId="0" fillId="0" borderId="38" xfId="52" applyNumberFormat="1" applyFont="1" applyFill="1" applyBorder="1" applyAlignment="1" applyProtection="1">
      <alignment horizontal="distributed" vertical="center"/>
      <protection/>
    </xf>
    <xf numFmtId="187" fontId="15" fillId="0" borderId="42" xfId="52" applyNumberFormat="1" applyFont="1" applyBorder="1" applyAlignment="1" applyProtection="1">
      <alignment horizontal="right" vertical="center"/>
      <protection/>
    </xf>
    <xf numFmtId="187" fontId="12" fillId="0" borderId="40" xfId="52" applyNumberFormat="1" applyFont="1" applyBorder="1" applyAlignment="1" applyProtection="1">
      <alignment horizontal="center" vertical="center" shrinkToFit="1"/>
      <protection/>
    </xf>
    <xf numFmtId="187" fontId="12" fillId="0" borderId="40" xfId="52" applyNumberFormat="1" applyFont="1" applyFill="1" applyBorder="1" applyAlignment="1" applyProtection="1">
      <alignment horizontal="center" vertical="center" shrinkToFit="1"/>
      <protection/>
    </xf>
    <xf numFmtId="187" fontId="0" fillId="0" borderId="17" xfId="52" applyNumberFormat="1" applyFont="1" applyFill="1" applyBorder="1" applyAlignment="1" applyProtection="1">
      <alignment horizontal="distributed" vertical="center"/>
      <protection/>
    </xf>
    <xf numFmtId="187" fontId="12" fillId="0" borderId="43" xfId="52" applyNumberFormat="1" applyFont="1" applyBorder="1" applyAlignment="1" applyProtection="1">
      <alignment horizontal="distributed" vertical="center" shrinkToFit="1"/>
      <protection/>
    </xf>
    <xf numFmtId="187" fontId="12" fillId="0" borderId="43" xfId="52" applyNumberFormat="1" applyFont="1" applyBorder="1" applyAlignment="1" applyProtection="1">
      <alignment horizontal="distributed" vertical="center"/>
      <protection/>
    </xf>
    <xf numFmtId="187" fontId="12" fillId="0" borderId="44" xfId="52" applyNumberFormat="1" applyFont="1" applyBorder="1" applyAlignment="1" applyProtection="1">
      <alignment horizontal="distributed" vertical="center"/>
      <protection/>
    </xf>
    <xf numFmtId="187" fontId="15" fillId="0" borderId="45" xfId="52" applyNumberFormat="1" applyFont="1" applyBorder="1" applyAlignment="1" applyProtection="1">
      <alignment horizontal="right" vertical="center"/>
      <protection/>
    </xf>
    <xf numFmtId="187" fontId="12" fillId="0" borderId="46" xfId="52" applyNumberFormat="1" applyFont="1" applyBorder="1" applyAlignment="1" applyProtection="1">
      <alignment horizontal="distributed" vertical="center"/>
      <protection/>
    </xf>
    <xf numFmtId="187" fontId="15" fillId="0" borderId="47" xfId="52" applyNumberFormat="1" applyFont="1" applyBorder="1" applyAlignment="1" applyProtection="1">
      <alignment horizontal="right" vertical="center"/>
      <protection/>
    </xf>
    <xf numFmtId="187" fontId="0" fillId="0" borderId="17" xfId="52" applyNumberFormat="1" applyFont="1" applyFill="1" applyBorder="1" applyAlignment="1" applyProtection="1">
      <alignment horizontal="left" vertical="center" shrinkToFit="1"/>
      <protection/>
    </xf>
    <xf numFmtId="187" fontId="12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15" fillId="0" borderId="42" xfId="52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38" fontId="3" fillId="0" borderId="44" xfId="49" applyFont="1" applyFill="1" applyBorder="1" applyAlignment="1" applyProtection="1">
      <alignment horizontal="right" vertical="center"/>
      <protection/>
    </xf>
    <xf numFmtId="38" fontId="3" fillId="0" borderId="49" xfId="49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87" fontId="15" fillId="0" borderId="45" xfId="52" applyNumberFormat="1" applyFont="1" applyFill="1" applyBorder="1" applyAlignment="1" applyProtection="1">
      <alignment/>
      <protection/>
    </xf>
    <xf numFmtId="187" fontId="12" fillId="0" borderId="44" xfId="52" applyNumberFormat="1" applyFont="1" applyFill="1" applyBorder="1" applyAlignment="1" applyProtection="1">
      <alignment horizontal="distributed" vertical="center"/>
      <protection/>
    </xf>
    <xf numFmtId="187" fontId="15" fillId="0" borderId="45" xfId="52" applyNumberFormat="1" applyFont="1" applyFill="1" applyBorder="1" applyAlignment="1" applyProtection="1">
      <alignment horizontal="right" vertical="center"/>
      <protection/>
    </xf>
    <xf numFmtId="187" fontId="16" fillId="0" borderId="49" xfId="52" applyNumberFormat="1" applyFont="1" applyFill="1" applyBorder="1" applyAlignment="1" applyProtection="1">
      <alignment vertical="center"/>
      <protection/>
    </xf>
    <xf numFmtId="187" fontId="14" fillId="0" borderId="44" xfId="52" applyNumberFormat="1" applyFont="1" applyFill="1" applyBorder="1" applyAlignment="1" applyProtection="1">
      <alignment vertical="center"/>
      <protection/>
    </xf>
    <xf numFmtId="187" fontId="13" fillId="0" borderId="44" xfId="52" applyNumberFormat="1" applyFont="1" applyFill="1" applyBorder="1" applyAlignment="1" applyProtection="1">
      <alignment horizontal="center" vertical="center"/>
      <protection/>
    </xf>
    <xf numFmtId="38" fontId="4" fillId="0" borderId="50" xfId="49" applyFont="1" applyFill="1" applyBorder="1" applyAlignment="1" applyProtection="1">
      <alignment horizontal="right" vertical="center"/>
      <protection/>
    </xf>
    <xf numFmtId="38" fontId="3" fillId="0" borderId="12" xfId="49" applyFont="1" applyFill="1" applyBorder="1" applyAlignment="1" applyProtection="1">
      <alignment horizontal="right" vertical="center"/>
      <protection/>
    </xf>
    <xf numFmtId="187" fontId="12" fillId="0" borderId="44" xfId="52" applyNumberFormat="1" applyFont="1" applyBorder="1" applyAlignment="1" applyProtection="1">
      <alignment horizontal="distributed" vertical="center" shrinkToFit="1"/>
      <protection/>
    </xf>
    <xf numFmtId="38" fontId="3" fillId="0" borderId="37" xfId="49" applyFont="1" applyFill="1" applyBorder="1" applyAlignment="1" applyProtection="1">
      <alignment horizontal="right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/>
    </xf>
    <xf numFmtId="187" fontId="12" fillId="0" borderId="46" xfId="52" applyNumberFormat="1" applyFont="1" applyFill="1" applyBorder="1" applyAlignment="1" applyProtection="1">
      <alignment horizontal="distributed" vertical="center"/>
      <protection/>
    </xf>
    <xf numFmtId="187" fontId="0" fillId="0" borderId="46" xfId="52" applyNumberFormat="1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187" fontId="16" fillId="0" borderId="17" xfId="52" applyNumberFormat="1" applyFont="1" applyFill="1" applyBorder="1" applyAlignment="1" applyProtection="1">
      <alignment vertical="center"/>
      <protection/>
    </xf>
    <xf numFmtId="187" fontId="16" fillId="0" borderId="44" xfId="52" applyNumberFormat="1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18" fillId="0" borderId="43" xfId="43" applyFont="1" applyBorder="1" applyAlignment="1" applyProtection="1">
      <alignment horizontal="distributed" vertical="center"/>
      <protection locked="0"/>
    </xf>
    <xf numFmtId="0" fontId="18" fillId="0" borderId="17" xfId="43" applyFont="1" applyBorder="1" applyAlignment="1" applyProtection="1">
      <alignment horizontal="distributed" vertical="center"/>
      <protection locked="0"/>
    </xf>
    <xf numFmtId="0" fontId="18" fillId="0" borderId="17" xfId="43" applyFont="1" applyBorder="1" applyAlignment="1" applyProtection="1">
      <alignment horizontal="distributed" vertical="center" shrinkToFit="1"/>
      <protection locked="0"/>
    </xf>
    <xf numFmtId="0" fontId="18" fillId="0" borderId="11" xfId="43" applyFont="1" applyBorder="1" applyAlignment="1" applyProtection="1">
      <alignment horizontal="distributed" vertical="center"/>
      <protection locked="0"/>
    </xf>
    <xf numFmtId="38" fontId="3" fillId="0" borderId="17" xfId="49" applyFont="1" applyFill="1" applyBorder="1" applyAlignment="1" applyProtection="1">
      <alignment horizontal="right" vertical="center"/>
      <protection locked="0"/>
    </xf>
    <xf numFmtId="38" fontId="3" fillId="0" borderId="18" xfId="49" applyFont="1" applyFill="1" applyBorder="1" applyAlignment="1" applyProtection="1">
      <alignment horizontal="right" vertical="center"/>
      <protection locked="0"/>
    </xf>
    <xf numFmtId="187" fontId="16" fillId="0" borderId="18" xfId="52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3" fillId="0" borderId="39" xfId="52" applyNumberFormat="1" applyFont="1" applyBorder="1" applyAlignment="1" applyProtection="1">
      <alignment horizontal="center" vertical="center"/>
      <protection/>
    </xf>
    <xf numFmtId="187" fontId="13" fillId="0" borderId="40" xfId="52" applyNumberFormat="1" applyFont="1" applyBorder="1" applyAlignment="1" applyProtection="1">
      <alignment horizontal="center" vertical="center"/>
      <protection/>
    </xf>
    <xf numFmtId="187" fontId="13" fillId="0" borderId="41" xfId="52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187" fontId="13" fillId="0" borderId="40" xfId="52" applyNumberFormat="1" applyFont="1" applyFill="1" applyBorder="1" applyAlignment="1" applyProtection="1">
      <alignment horizontal="center" vertical="center"/>
      <protection/>
    </xf>
    <xf numFmtId="187" fontId="13" fillId="0" borderId="17" xfId="52" applyNumberFormat="1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187" fontId="13" fillId="0" borderId="40" xfId="52" applyNumberFormat="1" applyFont="1" applyBorder="1" applyAlignment="1" applyProtection="1">
      <alignment horizontal="center" vertical="center" shrinkToFit="1"/>
      <protection/>
    </xf>
    <xf numFmtId="187" fontId="13" fillId="0" borderId="39" xfId="52" applyNumberFormat="1" applyFont="1" applyBorder="1" applyAlignment="1" applyProtection="1">
      <alignment horizontal="center" vertical="center" shrinkToFit="1"/>
      <protection/>
    </xf>
    <xf numFmtId="187" fontId="13" fillId="0" borderId="39" xfId="52" applyNumberFormat="1" applyFont="1" applyFill="1" applyBorder="1" applyAlignment="1" applyProtection="1">
      <alignment horizontal="center" vertical="center" shrinkToFit="1"/>
      <protection/>
    </xf>
    <xf numFmtId="187" fontId="13" fillId="0" borderId="40" xfId="52" applyNumberFormat="1" applyFont="1" applyFill="1" applyBorder="1" applyAlignment="1" applyProtection="1">
      <alignment horizontal="center" vertical="center" shrinkToFit="1"/>
      <protection/>
    </xf>
    <xf numFmtId="187" fontId="13" fillId="0" borderId="17" xfId="52" applyNumberFormat="1" applyFont="1" applyBorder="1" applyAlignment="1" applyProtection="1">
      <alignment horizontal="center" vertical="center" shrinkToFit="1"/>
      <protection/>
    </xf>
    <xf numFmtId="187" fontId="13" fillId="0" borderId="17" xfId="52" applyNumberFormat="1" applyFont="1" applyFill="1" applyBorder="1" applyAlignment="1" applyProtection="1">
      <alignment horizontal="center" vertical="center" shrinkToFit="1"/>
      <protection/>
    </xf>
    <xf numFmtId="187" fontId="13" fillId="0" borderId="0" xfId="52" applyNumberFormat="1" applyFont="1" applyFill="1" applyBorder="1" applyAlignment="1" applyProtection="1">
      <alignment horizontal="center" vertical="center" shrinkToFit="1"/>
      <protection/>
    </xf>
    <xf numFmtId="187" fontId="13" fillId="0" borderId="54" xfId="52" applyNumberFormat="1" applyFont="1" applyBorder="1" applyAlignment="1" applyProtection="1">
      <alignment horizontal="center" vertical="center"/>
      <protection/>
    </xf>
    <xf numFmtId="187" fontId="13" fillId="0" borderId="55" xfId="52" applyNumberFormat="1" applyFont="1" applyBorder="1" applyAlignment="1" applyProtection="1">
      <alignment horizontal="center" vertical="center"/>
      <protection/>
    </xf>
    <xf numFmtId="187" fontId="13" fillId="0" borderId="40" xfId="52" applyNumberFormat="1" applyFont="1" applyBorder="1" applyAlignment="1" applyProtection="1">
      <alignment horizontal="center" vertical="center" wrapText="1" shrinkToFit="1"/>
      <protection/>
    </xf>
    <xf numFmtId="187" fontId="13" fillId="0" borderId="54" xfId="52" applyNumberFormat="1" applyFont="1" applyBorder="1" applyAlignment="1" applyProtection="1">
      <alignment horizontal="center" vertical="center" shrinkToFit="1"/>
      <protection/>
    </xf>
    <xf numFmtId="187" fontId="13" fillId="0" borderId="0" xfId="52" applyNumberFormat="1" applyFont="1" applyBorder="1" applyAlignment="1" applyProtection="1">
      <alignment horizontal="center" vertical="center" shrinkToFit="1"/>
      <protection/>
    </xf>
    <xf numFmtId="187" fontId="13" fillId="0" borderId="55" xfId="52" applyNumberFormat="1" applyFont="1" applyBorder="1" applyAlignment="1" applyProtection="1">
      <alignment horizontal="center" vertical="center" shrinkToFit="1"/>
      <protection/>
    </xf>
    <xf numFmtId="187" fontId="13" fillId="0" borderId="54" xfId="52" applyNumberFormat="1" applyFont="1" applyFill="1" applyBorder="1" applyAlignment="1" applyProtection="1">
      <alignment horizontal="center" vertical="center" shrinkToFit="1"/>
      <protection/>
    </xf>
    <xf numFmtId="187" fontId="13" fillId="0" borderId="55" xfId="52" applyNumberFormat="1" applyFont="1" applyFill="1" applyBorder="1" applyAlignment="1" applyProtection="1">
      <alignment horizontal="center" vertical="center" shrinkToFit="1"/>
      <protection/>
    </xf>
    <xf numFmtId="187" fontId="13" fillId="0" borderId="40" xfId="52" applyNumberFormat="1" applyFont="1" applyFill="1" applyBorder="1" applyAlignment="1" applyProtection="1">
      <alignment horizontal="center" vertical="center" wrapText="1" shrinkToFit="1"/>
      <protection/>
    </xf>
    <xf numFmtId="0" fontId="3" fillId="0" borderId="12" xfId="66" applyFont="1" applyFill="1" applyBorder="1" applyAlignment="1" applyProtection="1">
      <alignment horizontal="center" vertical="center"/>
      <protection/>
    </xf>
    <xf numFmtId="187" fontId="16" fillId="0" borderId="37" xfId="52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right" vertical="center"/>
      <protection locked="0"/>
    </xf>
    <xf numFmtId="0" fontId="63" fillId="0" borderId="0" xfId="68" applyFont="1">
      <alignment vertical="center"/>
      <protection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0" borderId="25" xfId="52" applyFont="1" applyFill="1" applyBorder="1" applyAlignment="1" applyProtection="1">
      <alignment horizontal="right" vertical="center"/>
      <protection/>
    </xf>
    <xf numFmtId="38" fontId="3" fillId="28" borderId="56" xfId="52" applyFont="1" applyFill="1" applyBorder="1" applyAlignment="1" applyProtection="1">
      <alignment horizontal="right" vertical="center"/>
      <protection locked="0"/>
    </xf>
    <xf numFmtId="187" fontId="12" fillId="0" borderId="38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39" xfId="52" applyNumberFormat="1" applyFont="1" applyFill="1" applyBorder="1" applyAlignment="1" applyProtection="1">
      <alignment horizontal="center" vertical="center"/>
      <protection/>
    </xf>
    <xf numFmtId="187" fontId="12" fillId="0" borderId="41" xfId="52" applyNumberFormat="1" applyFont="1" applyFill="1" applyBorder="1" applyAlignment="1" applyProtection="1">
      <alignment horizontal="center" vertical="center"/>
      <protection/>
    </xf>
    <xf numFmtId="187" fontId="13" fillId="0" borderId="41" xfId="52" applyNumberFormat="1" applyFont="1" applyFill="1" applyBorder="1" applyAlignment="1" applyProtection="1">
      <alignment horizontal="center" vertical="center"/>
      <protection/>
    </xf>
    <xf numFmtId="187" fontId="13" fillId="0" borderId="54" xfId="5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3" fillId="0" borderId="26" xfId="49" applyFont="1" applyFill="1" applyBorder="1" applyAlignment="1" applyProtection="1">
      <alignment horizontal="right" vertical="center"/>
      <protection/>
    </xf>
    <xf numFmtId="187" fontId="16" fillId="0" borderId="36" xfId="52" applyNumberFormat="1" applyFont="1" applyFill="1" applyBorder="1" applyAlignment="1" applyProtection="1">
      <alignment vertical="center"/>
      <protection/>
    </xf>
    <xf numFmtId="187" fontId="16" fillId="0" borderId="36" xfId="52" applyNumberFormat="1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horizontal="right" vertical="center"/>
      <protection/>
    </xf>
    <xf numFmtId="38" fontId="3" fillId="0" borderId="36" xfId="49" applyFont="1" applyFill="1" applyBorder="1" applyAlignment="1" applyProtection="1">
      <alignment horizontal="right" vertical="center"/>
      <protection locked="0"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64" fillId="0" borderId="56" xfId="52" applyFont="1" applyFill="1" applyBorder="1" applyAlignment="1" applyProtection="1">
      <alignment horizontal="right" vertical="center"/>
      <protection/>
    </xf>
    <xf numFmtId="38" fontId="64" fillId="0" borderId="26" xfId="52" applyFont="1" applyFill="1" applyBorder="1" applyAlignment="1" applyProtection="1">
      <alignment horizontal="right" vertical="center"/>
      <protection/>
    </xf>
    <xf numFmtId="38" fontId="3" fillId="28" borderId="57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3" fillId="0" borderId="58" xfId="52" applyFont="1" applyFill="1" applyBorder="1" applyAlignment="1" applyProtection="1">
      <alignment horizontal="right" vertical="center"/>
      <protection/>
    </xf>
    <xf numFmtId="187" fontId="13" fillId="0" borderId="44" xfId="52" applyNumberFormat="1" applyFont="1" applyBorder="1" applyAlignment="1" applyProtection="1">
      <alignment horizontal="center" vertical="center"/>
      <protection/>
    </xf>
    <xf numFmtId="187" fontId="16" fillId="0" borderId="49" xfId="52" applyNumberFormat="1" applyFont="1" applyBorder="1" applyAlignment="1" applyProtection="1">
      <alignment vertical="center"/>
      <protection/>
    </xf>
    <xf numFmtId="187" fontId="14" fillId="0" borderId="44" xfId="52" applyNumberFormat="1" applyFont="1" applyBorder="1" applyAlignment="1" applyProtection="1">
      <alignment vertical="center"/>
      <protection/>
    </xf>
    <xf numFmtId="187" fontId="13" fillId="0" borderId="44" xfId="52" applyNumberFormat="1" applyFont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187" fontId="12" fillId="0" borderId="40" xfId="52" applyNumberFormat="1" applyFont="1" applyFill="1" applyBorder="1" applyAlignment="1" applyProtection="1">
      <alignment horizontal="center" vertical="center"/>
      <protection/>
    </xf>
    <xf numFmtId="187" fontId="21" fillId="0" borderId="4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vertical="center"/>
      <protection/>
    </xf>
    <xf numFmtId="38" fontId="3" fillId="0" borderId="26" xfId="52" applyFont="1" applyFill="1" applyBorder="1" applyAlignment="1" applyProtection="1">
      <alignment horizontal="right" vertical="center"/>
      <protection locked="0"/>
    </xf>
    <xf numFmtId="38" fontId="3" fillId="0" borderId="56" xfId="52" applyFont="1" applyFill="1" applyBorder="1" applyAlignment="1" applyProtection="1">
      <alignment horizontal="right" vertical="center"/>
      <protection locked="0"/>
    </xf>
    <xf numFmtId="38" fontId="3" fillId="33" borderId="56" xfId="52" applyFont="1" applyFill="1" applyBorder="1" applyAlignment="1" applyProtection="1">
      <alignment horizontal="right" vertical="center"/>
      <protection/>
    </xf>
    <xf numFmtId="187" fontId="15" fillId="33" borderId="33" xfId="52" applyNumberFormat="1" applyFont="1" applyFill="1" applyBorder="1" applyAlignment="1" applyProtection="1">
      <alignment horizontal="right" vertical="center"/>
      <protection/>
    </xf>
    <xf numFmtId="187" fontId="15" fillId="33" borderId="34" xfId="52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87" fontId="0" fillId="33" borderId="38" xfId="52" applyNumberFormat="1" applyFont="1" applyFill="1" applyBorder="1" applyAlignment="1" applyProtection="1">
      <alignment horizontal="distributed" vertical="center"/>
      <protection/>
    </xf>
    <xf numFmtId="187" fontId="13" fillId="33" borderId="39" xfId="52" applyNumberFormat="1" applyFont="1" applyFill="1" applyBorder="1" applyAlignment="1" applyProtection="1">
      <alignment horizontal="center" vertical="center" shrinkToFit="1"/>
      <protection/>
    </xf>
    <xf numFmtId="187" fontId="15" fillId="33" borderId="42" xfId="52" applyNumberFormat="1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187" fontId="0" fillId="33" borderId="17" xfId="52" applyNumberFormat="1" applyFont="1" applyFill="1" applyBorder="1" applyAlignment="1" applyProtection="1">
      <alignment horizontal="distributed" vertical="center"/>
      <protection/>
    </xf>
    <xf numFmtId="187" fontId="13" fillId="33" borderId="40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distributed" vertical="center"/>
      <protection/>
    </xf>
    <xf numFmtId="187" fontId="14" fillId="33" borderId="34" xfId="52" applyNumberFormat="1" applyFont="1" applyFill="1" applyBorder="1" applyAlignment="1" applyProtection="1">
      <alignment horizontal="right" vertical="center"/>
      <protection/>
    </xf>
    <xf numFmtId="187" fontId="13" fillId="33" borderId="17" xfId="52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87" fontId="12" fillId="33" borderId="11" xfId="52" applyNumberFormat="1" applyFont="1" applyFill="1" applyBorder="1" applyAlignment="1" applyProtection="1">
      <alignment horizontal="distributed" vertical="center"/>
      <protection/>
    </xf>
    <xf numFmtId="187" fontId="13" fillId="33" borderId="11" xfId="52" applyNumberFormat="1" applyFont="1" applyFill="1" applyBorder="1" applyAlignment="1" applyProtection="1">
      <alignment horizontal="center" vertical="center"/>
      <protection/>
    </xf>
    <xf numFmtId="187" fontId="15" fillId="33" borderId="19" xfId="52" applyNumberFormat="1" applyFont="1" applyFill="1" applyBorder="1" applyAlignment="1" applyProtection="1">
      <alignment horizontal="right" vertical="center"/>
      <protection/>
    </xf>
    <xf numFmtId="38" fontId="4" fillId="33" borderId="19" xfId="49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8" fontId="0" fillId="33" borderId="0" xfId="0" applyNumberFormat="1" applyFont="1" applyFill="1" applyBorder="1" applyAlignment="1" applyProtection="1">
      <alignment vertical="center"/>
      <protection/>
    </xf>
    <xf numFmtId="187" fontId="12" fillId="33" borderId="0" xfId="52" applyNumberFormat="1" applyFont="1" applyFill="1" applyBorder="1" applyAlignment="1" applyProtection="1">
      <alignment horizontal="distributed" vertical="center"/>
      <protection/>
    </xf>
    <xf numFmtId="187" fontId="13" fillId="33" borderId="0" xfId="52" applyNumberFormat="1" applyFont="1" applyFill="1" applyBorder="1" applyAlignment="1" applyProtection="1">
      <alignment horizontal="center" vertical="center"/>
      <protection/>
    </xf>
    <xf numFmtId="187" fontId="13" fillId="33" borderId="17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center" vertical="center"/>
      <protection/>
    </xf>
    <xf numFmtId="187" fontId="12" fillId="33" borderId="11" xfId="52" applyNumberFormat="1" applyFont="1" applyFill="1" applyBorder="1" applyAlignment="1" applyProtection="1">
      <alignment horizontal="center" vertical="center"/>
      <protection/>
    </xf>
    <xf numFmtId="187" fontId="12" fillId="33" borderId="38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39" xfId="52" applyNumberFormat="1" applyFont="1" applyFill="1" applyBorder="1" applyAlignment="1" applyProtection="1">
      <alignment horizontal="center" vertical="center"/>
      <protection/>
    </xf>
    <xf numFmtId="187" fontId="12" fillId="33" borderId="17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40" xfId="52" applyNumberFormat="1" applyFont="1" applyFill="1" applyBorder="1" applyAlignment="1" applyProtection="1">
      <alignment horizontal="center" vertical="center"/>
      <protection/>
    </xf>
    <xf numFmtId="187" fontId="13" fillId="33" borderId="41" xfId="52" applyNumberFormat="1" applyFont="1" applyFill="1" applyBorder="1" applyAlignment="1" applyProtection="1">
      <alignment horizontal="center" vertical="center"/>
      <protection/>
    </xf>
    <xf numFmtId="187" fontId="12" fillId="33" borderId="41" xfId="52" applyNumberFormat="1" applyFont="1" applyFill="1" applyBorder="1" applyAlignment="1" applyProtection="1">
      <alignment horizontal="center" vertical="center"/>
      <protection/>
    </xf>
    <xf numFmtId="187" fontId="15" fillId="33" borderId="34" xfId="52" applyNumberFormat="1" applyFont="1" applyFill="1" applyBorder="1" applyAlignment="1" applyProtection="1">
      <alignment vertical="center"/>
      <protection/>
    </xf>
    <xf numFmtId="187" fontId="12" fillId="33" borderId="40" xfId="52" applyNumberFormat="1" applyFont="1" applyFill="1" applyBorder="1" applyAlignment="1" applyProtection="1">
      <alignment horizontal="center" vertical="center" shrinkToFit="1"/>
      <protection/>
    </xf>
    <xf numFmtId="187" fontId="12" fillId="33" borderId="17" xfId="52" applyNumberFormat="1" applyFont="1" applyFill="1" applyBorder="1" applyAlignment="1" applyProtection="1">
      <alignment horizontal="center" vertical="center" shrinkToFit="1"/>
      <protection/>
    </xf>
    <xf numFmtId="187" fontId="12" fillId="33" borderId="43" xfId="52" applyNumberFormat="1" applyFont="1" applyFill="1" applyBorder="1" applyAlignment="1" applyProtection="1">
      <alignment horizontal="distributed" vertical="center" shrinkToFit="1"/>
      <protection/>
    </xf>
    <xf numFmtId="187" fontId="13" fillId="33" borderId="59" xfId="52" applyNumberFormat="1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187" fontId="12" fillId="33" borderId="44" xfId="52" applyNumberFormat="1" applyFont="1" applyFill="1" applyBorder="1" applyAlignment="1" applyProtection="1">
      <alignment horizontal="distributed" vertical="center"/>
      <protection/>
    </xf>
    <xf numFmtId="187" fontId="13" fillId="33" borderId="54" xfId="52" applyNumberFormat="1" applyFont="1" applyFill="1" applyBorder="1" applyAlignment="1" applyProtection="1">
      <alignment horizontal="center" vertical="center"/>
      <protection/>
    </xf>
    <xf numFmtId="187" fontId="15" fillId="33" borderId="45" xfId="52" applyNumberFormat="1" applyFont="1" applyFill="1" applyBorder="1" applyAlignment="1" applyProtection="1">
      <alignment horizontal="right" vertical="center"/>
      <protection/>
    </xf>
    <xf numFmtId="187" fontId="12" fillId="33" borderId="38" xfId="52" applyNumberFormat="1" applyFont="1" applyFill="1" applyBorder="1" applyAlignment="1" applyProtection="1">
      <alignment horizontal="distributed" vertical="center"/>
      <protection/>
    </xf>
    <xf numFmtId="187" fontId="12" fillId="33" borderId="46" xfId="52" applyNumberFormat="1" applyFont="1" applyFill="1" applyBorder="1" applyAlignment="1" applyProtection="1">
      <alignment horizontal="distributed" vertical="center"/>
      <protection/>
    </xf>
    <xf numFmtId="187" fontId="13" fillId="33" borderId="55" xfId="52" applyNumberFormat="1" applyFont="1" applyFill="1" applyBorder="1" applyAlignment="1" applyProtection="1">
      <alignment horizontal="center" vertical="center"/>
      <protection/>
    </xf>
    <xf numFmtId="187" fontId="15" fillId="33" borderId="47" xfId="52" applyNumberFormat="1" applyFont="1" applyFill="1" applyBorder="1" applyAlignment="1" applyProtection="1">
      <alignment horizontal="right" vertical="center"/>
      <protection/>
    </xf>
    <xf numFmtId="187" fontId="13" fillId="33" borderId="59" xfId="52" applyNumberFormat="1" applyFont="1" applyFill="1" applyBorder="1" applyAlignment="1" applyProtection="1">
      <alignment horizontal="center" vertical="center" shrinkToFit="1"/>
      <protection/>
    </xf>
    <xf numFmtId="38" fontId="4" fillId="33" borderId="50" xfId="49" applyFont="1" applyFill="1" applyBorder="1" applyAlignment="1" applyProtection="1">
      <alignment horizontal="right" vertical="center"/>
      <protection/>
    </xf>
    <xf numFmtId="187" fontId="13" fillId="33" borderId="54" xfId="52" applyNumberFormat="1" applyFont="1" applyFill="1" applyBorder="1" applyAlignment="1" applyProtection="1">
      <alignment horizontal="center" vertical="center" shrinkToFit="1"/>
      <protection/>
    </xf>
    <xf numFmtId="187" fontId="13" fillId="33" borderId="44" xfId="52" applyNumberFormat="1" applyFont="1" applyFill="1" applyBorder="1" applyAlignment="1" applyProtection="1">
      <alignment horizontal="center" vertical="center"/>
      <protection/>
    </xf>
    <xf numFmtId="187" fontId="12" fillId="33" borderId="17" xfId="52" applyNumberFormat="1" applyFont="1" applyFill="1" applyBorder="1" applyAlignment="1" applyProtection="1">
      <alignment horizontal="left" vertical="center" shrinkToFit="1"/>
      <protection/>
    </xf>
    <xf numFmtId="187" fontId="12" fillId="33" borderId="44" xfId="52" applyNumberFormat="1" applyFont="1" applyFill="1" applyBorder="1" applyAlignment="1" applyProtection="1">
      <alignment horizontal="distributed" vertical="center" shrinkToFit="1"/>
      <protection/>
    </xf>
    <xf numFmtId="187" fontId="12" fillId="33" borderId="38" xfId="52" applyNumberFormat="1" applyFont="1" applyFill="1" applyBorder="1" applyAlignment="1" applyProtection="1">
      <alignment horizontal="left" vertical="center" shrinkToFit="1"/>
      <protection/>
    </xf>
    <xf numFmtId="38" fontId="3" fillId="33" borderId="26" xfId="52" applyFont="1" applyFill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vertical="center"/>
      <protection/>
    </xf>
    <xf numFmtId="187" fontId="14" fillId="0" borderId="34" xfId="52" applyNumberFormat="1" applyFont="1" applyFill="1" applyBorder="1" applyAlignment="1" applyProtection="1">
      <alignment horizontal="right" vertical="center"/>
      <protection/>
    </xf>
    <xf numFmtId="187" fontId="25" fillId="33" borderId="40" xfId="52" applyNumberFormat="1" applyFont="1" applyFill="1" applyBorder="1" applyAlignment="1" applyProtection="1">
      <alignment horizontal="center" vertical="center" wrapText="1" shrinkToFit="1"/>
      <protection/>
    </xf>
    <xf numFmtId="187" fontId="65" fillId="0" borderId="33" xfId="52" applyNumberFormat="1" applyFont="1" applyFill="1" applyBorder="1" applyAlignment="1" applyProtection="1">
      <alignment horizontal="right" vertical="center"/>
      <protection/>
    </xf>
    <xf numFmtId="187" fontId="65" fillId="0" borderId="34" xfId="52" applyNumberFormat="1" applyFont="1" applyFill="1" applyBorder="1" applyAlignment="1" applyProtection="1">
      <alignment horizontal="right" vertical="center"/>
      <protection/>
    </xf>
    <xf numFmtId="187" fontId="15" fillId="0" borderId="60" xfId="52" applyNumberFormat="1" applyFont="1" applyFill="1" applyBorder="1" applyAlignment="1" applyProtection="1">
      <alignment horizontal="right" vertical="center"/>
      <protection/>
    </xf>
    <xf numFmtId="0" fontId="66" fillId="0" borderId="0" xfId="68" applyFont="1">
      <alignment vertical="center"/>
      <protection/>
    </xf>
    <xf numFmtId="0" fontId="67" fillId="34" borderId="34" xfId="68" applyFont="1" applyFill="1" applyBorder="1" applyAlignment="1">
      <alignment horizontal="distributed" vertical="center"/>
      <protection/>
    </xf>
    <xf numFmtId="2" fontId="68" fillId="34" borderId="34" xfId="68" applyNumberFormat="1" applyFont="1" applyFill="1" applyBorder="1">
      <alignment vertical="center"/>
      <protection/>
    </xf>
    <xf numFmtId="2" fontId="68" fillId="34" borderId="61" xfId="68" applyNumberFormat="1" applyFont="1" applyFill="1" applyBorder="1">
      <alignment vertical="center"/>
      <protection/>
    </xf>
    <xf numFmtId="0" fontId="67" fillId="34" borderId="62" xfId="68" applyFont="1" applyFill="1" applyBorder="1" applyAlignment="1">
      <alignment horizontal="distributed" vertical="center"/>
      <protection/>
    </xf>
    <xf numFmtId="2" fontId="68" fillId="34" borderId="62" xfId="68" applyNumberFormat="1" applyFont="1" applyFill="1" applyBorder="1">
      <alignment vertical="center"/>
      <protection/>
    </xf>
    <xf numFmtId="2" fontId="68" fillId="34" borderId="63" xfId="68" applyNumberFormat="1" applyFont="1" applyFill="1" applyBorder="1">
      <alignment vertical="center"/>
      <protection/>
    </xf>
    <xf numFmtId="0" fontId="46" fillId="0" borderId="0" xfId="68">
      <alignment vertical="center"/>
      <protection/>
    </xf>
    <xf numFmtId="0" fontId="68" fillId="0" borderId="0" xfId="68" applyFont="1">
      <alignment vertical="center"/>
      <protection/>
    </xf>
    <xf numFmtId="0" fontId="69" fillId="0" borderId="0" xfId="68" applyFont="1">
      <alignment vertical="center"/>
      <protection/>
    </xf>
    <xf numFmtId="0" fontId="67" fillId="0" borderId="0" xfId="68" applyFont="1" applyAlignment="1">
      <alignment horizontal="right" vertical="center"/>
      <protection/>
    </xf>
    <xf numFmtId="49" fontId="67" fillId="0" borderId="0" xfId="68" applyNumberFormat="1" applyFont="1" quotePrefix="1">
      <alignment vertical="center"/>
      <protection/>
    </xf>
    <xf numFmtId="0" fontId="68" fillId="0" borderId="24" xfId="68" applyFont="1" applyBorder="1">
      <alignment vertical="center"/>
      <protection/>
    </xf>
    <xf numFmtId="0" fontId="68" fillId="0" borderId="43" xfId="68" applyFont="1" applyBorder="1">
      <alignment vertical="center"/>
      <protection/>
    </xf>
    <xf numFmtId="0" fontId="67" fillId="0" borderId="33" xfId="68" applyFont="1" applyBorder="1" applyAlignment="1">
      <alignment horizontal="center" vertical="center"/>
      <protection/>
    </xf>
    <xf numFmtId="0" fontId="67" fillId="0" borderId="64" xfId="68" applyFont="1" applyBorder="1" applyAlignment="1">
      <alignment horizontal="center" vertical="center"/>
      <protection/>
    </xf>
    <xf numFmtId="0" fontId="68" fillId="0" borderId="13" xfId="68" applyFont="1" applyBorder="1">
      <alignment vertical="center"/>
      <protection/>
    </xf>
    <xf numFmtId="0" fontId="68" fillId="0" borderId="11" xfId="68" applyFont="1" applyBorder="1">
      <alignment vertical="center"/>
      <protection/>
    </xf>
    <xf numFmtId="0" fontId="67" fillId="0" borderId="65" xfId="68" applyFont="1" applyBorder="1" applyAlignment="1">
      <alignment horizontal="center" vertical="center"/>
      <protection/>
    </xf>
    <xf numFmtId="0" fontId="67" fillId="0" borderId="60" xfId="68" applyFont="1" applyBorder="1" applyAlignment="1">
      <alignment horizontal="center" vertical="center"/>
      <protection/>
    </xf>
    <xf numFmtId="0" fontId="67" fillId="0" borderId="19" xfId="68" applyFont="1" applyBorder="1" applyAlignment="1">
      <alignment horizontal="center" vertical="center"/>
      <protection/>
    </xf>
    <xf numFmtId="0" fontId="67" fillId="0" borderId="66" xfId="68" applyFont="1" applyBorder="1" applyAlignment="1">
      <alignment horizontal="center" vertical="center"/>
      <protection/>
    </xf>
    <xf numFmtId="0" fontId="67" fillId="0" borderId="67" xfId="68" applyFont="1" applyBorder="1" applyAlignment="1">
      <alignment horizontal="center" vertical="center"/>
      <protection/>
    </xf>
    <xf numFmtId="2" fontId="68" fillId="28" borderId="68" xfId="68" applyNumberFormat="1" applyFont="1" applyFill="1" applyBorder="1">
      <alignment vertical="center"/>
      <protection/>
    </xf>
    <xf numFmtId="2" fontId="68" fillId="28" borderId="69" xfId="68" applyNumberFormat="1" applyFont="1" applyFill="1" applyBorder="1">
      <alignment vertical="center"/>
      <protection/>
    </xf>
    <xf numFmtId="2" fontId="68" fillId="28" borderId="70" xfId="68" applyNumberFormat="1" applyFont="1" applyFill="1" applyBorder="1">
      <alignment vertical="center"/>
      <protection/>
    </xf>
    <xf numFmtId="2" fontId="68" fillId="0" borderId="55" xfId="68" applyNumberFormat="1" applyFont="1" applyBorder="1">
      <alignment vertical="center"/>
      <protection/>
    </xf>
    <xf numFmtId="2" fontId="68" fillId="0" borderId="47" xfId="68" applyNumberFormat="1" applyFont="1" applyBorder="1">
      <alignment vertical="center"/>
      <protection/>
    </xf>
    <xf numFmtId="2" fontId="68" fillId="0" borderId="71" xfId="68" applyNumberFormat="1" applyFont="1" applyBorder="1">
      <alignment vertical="center"/>
      <protection/>
    </xf>
    <xf numFmtId="0" fontId="67" fillId="0" borderId="29" xfId="68" applyFont="1" applyBorder="1" applyAlignment="1">
      <alignment horizontal="center" vertical="center"/>
      <protection/>
    </xf>
    <xf numFmtId="2" fontId="68" fillId="28" borderId="72" xfId="68" applyNumberFormat="1" applyFont="1" applyFill="1" applyBorder="1">
      <alignment vertical="center"/>
      <protection/>
    </xf>
    <xf numFmtId="2" fontId="68" fillId="28" borderId="61" xfId="68" applyNumberFormat="1" applyFont="1" applyFill="1" applyBorder="1">
      <alignment vertical="center"/>
      <protection/>
    </xf>
    <xf numFmtId="2" fontId="68" fillId="28" borderId="73" xfId="68" applyNumberFormat="1" applyFont="1" applyFill="1" applyBorder="1">
      <alignment vertical="center"/>
      <protection/>
    </xf>
    <xf numFmtId="2" fontId="68" fillId="0" borderId="40" xfId="68" applyNumberFormat="1" applyFont="1" applyBorder="1">
      <alignment vertical="center"/>
      <protection/>
    </xf>
    <xf numFmtId="2" fontId="68" fillId="0" borderId="34" xfId="68" applyNumberFormat="1" applyFont="1" applyBorder="1">
      <alignment vertical="center"/>
      <protection/>
    </xf>
    <xf numFmtId="2" fontId="68" fillId="0" borderId="61" xfId="68" applyNumberFormat="1" applyFont="1" applyBorder="1">
      <alignment vertical="center"/>
      <protection/>
    </xf>
    <xf numFmtId="0" fontId="67" fillId="0" borderId="45" xfId="68" applyFont="1" applyBorder="1" applyAlignment="1">
      <alignment horizontal="distributed" vertical="center"/>
      <protection/>
    </xf>
    <xf numFmtId="2" fontId="68" fillId="28" borderId="74" xfId="68" applyNumberFormat="1" applyFont="1" applyFill="1" applyBorder="1">
      <alignment vertical="center"/>
      <protection/>
    </xf>
    <xf numFmtId="2" fontId="68" fillId="28" borderId="75" xfId="68" applyNumberFormat="1" applyFont="1" applyFill="1" applyBorder="1">
      <alignment vertical="center"/>
      <protection/>
    </xf>
    <xf numFmtId="2" fontId="68" fillId="28" borderId="76" xfId="68" applyNumberFormat="1" applyFont="1" applyFill="1" applyBorder="1">
      <alignment vertical="center"/>
      <protection/>
    </xf>
    <xf numFmtId="2" fontId="68" fillId="34" borderId="55" xfId="68" applyNumberFormat="1" applyFont="1" applyFill="1" applyBorder="1">
      <alignment vertical="center"/>
      <protection/>
    </xf>
    <xf numFmtId="2" fontId="68" fillId="34" borderId="71" xfId="68" applyNumberFormat="1" applyFont="1" applyFill="1" applyBorder="1">
      <alignment vertical="center"/>
      <protection/>
    </xf>
    <xf numFmtId="2" fontId="68" fillId="34" borderId="47" xfId="68" applyNumberFormat="1" applyFont="1" applyFill="1" applyBorder="1">
      <alignment vertical="center"/>
      <protection/>
    </xf>
    <xf numFmtId="0" fontId="67" fillId="0" borderId="60" xfId="68" applyFont="1" applyBorder="1" applyAlignment="1">
      <alignment horizontal="distributed" vertical="center"/>
      <protection/>
    </xf>
    <xf numFmtId="2" fontId="68" fillId="34" borderId="54" xfId="68" applyNumberFormat="1" applyFont="1" applyFill="1" applyBorder="1">
      <alignment vertical="center"/>
      <protection/>
    </xf>
    <xf numFmtId="2" fontId="68" fillId="34" borderId="77" xfId="68" applyNumberFormat="1" applyFont="1" applyFill="1" applyBorder="1">
      <alignment vertical="center"/>
      <protection/>
    </xf>
    <xf numFmtId="2" fontId="68" fillId="34" borderId="45" xfId="68" applyNumberFormat="1" applyFont="1" applyFill="1" applyBorder="1">
      <alignment vertical="center"/>
      <protection/>
    </xf>
    <xf numFmtId="0" fontId="67" fillId="0" borderId="78" xfId="68" applyFont="1" applyBorder="1" applyAlignment="1">
      <alignment horizontal="distributed" vertical="center"/>
      <protection/>
    </xf>
    <xf numFmtId="2" fontId="68" fillId="28" borderId="79" xfId="68" applyNumberFormat="1" applyFont="1" applyFill="1" applyBorder="1">
      <alignment vertical="center"/>
      <protection/>
    </xf>
    <xf numFmtId="2" fontId="68" fillId="28" borderId="80" xfId="68" applyNumberFormat="1" applyFont="1" applyFill="1" applyBorder="1">
      <alignment vertical="center"/>
      <protection/>
    </xf>
    <xf numFmtId="2" fontId="68" fillId="28" borderId="81" xfId="68" applyNumberFormat="1" applyFont="1" applyFill="1" applyBorder="1">
      <alignment vertical="center"/>
      <protection/>
    </xf>
    <xf numFmtId="2" fontId="68" fillId="0" borderId="26" xfId="68" applyNumberFormat="1" applyFont="1" applyBorder="1">
      <alignment vertical="center"/>
      <protection/>
    </xf>
    <xf numFmtId="2" fontId="68" fillId="34" borderId="82" xfId="68" applyNumberFormat="1" applyFont="1" applyFill="1" applyBorder="1">
      <alignment vertical="center"/>
      <protection/>
    </xf>
    <xf numFmtId="0" fontId="67" fillId="0" borderId="35" xfId="68" applyFont="1" applyBorder="1" applyAlignment="1">
      <alignment horizontal="center" vertical="center"/>
      <protection/>
    </xf>
    <xf numFmtId="2" fontId="68" fillId="0" borderId="39" xfId="68" applyNumberFormat="1" applyFont="1" applyBorder="1">
      <alignment vertical="center"/>
      <protection/>
    </xf>
    <xf numFmtId="2" fontId="68" fillId="0" borderId="42" xfId="68" applyNumberFormat="1" applyFont="1" applyBorder="1">
      <alignment vertical="center"/>
      <protection/>
    </xf>
    <xf numFmtId="2" fontId="68" fillId="0" borderId="83" xfId="68" applyNumberFormat="1" applyFont="1" applyBorder="1">
      <alignment vertical="center"/>
      <protection/>
    </xf>
    <xf numFmtId="0" fontId="67" fillId="0" borderId="77" xfId="68" applyFont="1" applyBorder="1" applyAlignment="1">
      <alignment horizontal="distributed" vertical="center"/>
      <protection/>
    </xf>
    <xf numFmtId="2" fontId="68" fillId="28" borderId="84" xfId="68" applyNumberFormat="1" applyFont="1" applyFill="1" applyBorder="1">
      <alignment vertical="center"/>
      <protection/>
    </xf>
    <xf numFmtId="2" fontId="68" fillId="28" borderId="85" xfId="68" applyNumberFormat="1" applyFont="1" applyFill="1" applyBorder="1">
      <alignment vertical="center"/>
      <protection/>
    </xf>
    <xf numFmtId="2" fontId="68" fillId="0" borderId="86" xfId="68" applyNumberFormat="1" applyFont="1" applyBorder="1">
      <alignment vertical="center"/>
      <protection/>
    </xf>
    <xf numFmtId="2" fontId="68" fillId="0" borderId="62" xfId="68" applyNumberFormat="1" applyFont="1" applyBorder="1">
      <alignment vertical="center"/>
      <protection/>
    </xf>
    <xf numFmtId="2" fontId="68" fillId="0" borderId="63" xfId="68" applyNumberFormat="1" applyFont="1" applyBorder="1">
      <alignment vertical="center"/>
      <protection/>
    </xf>
    <xf numFmtId="2" fontId="68" fillId="28" borderId="87" xfId="68" applyNumberFormat="1" applyFont="1" applyFill="1" applyBorder="1">
      <alignment vertical="center"/>
      <protection/>
    </xf>
    <xf numFmtId="2" fontId="68" fillId="28" borderId="88" xfId="68" applyNumberFormat="1" applyFont="1" applyFill="1" applyBorder="1">
      <alignment vertical="center"/>
      <protection/>
    </xf>
    <xf numFmtId="2" fontId="68" fillId="34" borderId="89" xfId="68" applyNumberFormat="1" applyFont="1" applyFill="1" applyBorder="1">
      <alignment vertical="center"/>
      <protection/>
    </xf>
    <xf numFmtId="2" fontId="68" fillId="34" borderId="65" xfId="68" applyNumberFormat="1" applyFont="1" applyFill="1" applyBorder="1">
      <alignment vertical="center"/>
      <protection/>
    </xf>
    <xf numFmtId="2" fontId="68" fillId="34" borderId="40" xfId="68" applyNumberFormat="1" applyFont="1" applyFill="1" applyBorder="1">
      <alignment vertical="center"/>
      <protection/>
    </xf>
    <xf numFmtId="2" fontId="68" fillId="34" borderId="41" xfId="68" applyNumberFormat="1" applyFont="1" applyFill="1" applyBorder="1">
      <alignment vertical="center"/>
      <protection/>
    </xf>
    <xf numFmtId="2" fontId="68" fillId="34" borderId="19" xfId="68" applyNumberFormat="1" applyFont="1" applyFill="1" applyBorder="1">
      <alignment vertical="center"/>
      <protection/>
    </xf>
    <xf numFmtId="0" fontId="70" fillId="0" borderId="0" xfId="68" applyFont="1">
      <alignment vertical="center"/>
      <protection/>
    </xf>
    <xf numFmtId="187" fontId="15" fillId="7" borderId="42" xfId="52" applyNumberFormat="1" applyFont="1" applyFill="1" applyBorder="1" applyAlignment="1" applyProtection="1">
      <alignment horizontal="right" vertical="center"/>
      <protection/>
    </xf>
    <xf numFmtId="187" fontId="15" fillId="7" borderId="33" xfId="52" applyNumberFormat="1" applyFont="1" applyFill="1" applyBorder="1" applyAlignment="1" applyProtection="1">
      <alignment horizontal="right" vertical="center"/>
      <protection/>
    </xf>
    <xf numFmtId="187" fontId="15" fillId="7" borderId="34" xfId="52" applyNumberFormat="1" applyFont="1" applyFill="1" applyBorder="1" applyAlignment="1" applyProtection="1">
      <alignment horizontal="right" vertical="center"/>
      <protection/>
    </xf>
    <xf numFmtId="0" fontId="68" fillId="0" borderId="0" xfId="68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7" fillId="0" borderId="90" xfId="68" applyFont="1" applyBorder="1" applyAlignment="1">
      <alignment horizontal="center" vertical="center"/>
      <protection/>
    </xf>
    <xf numFmtId="0" fontId="67" fillId="0" borderId="91" xfId="68" applyFont="1" applyBorder="1" applyAlignment="1">
      <alignment horizontal="center" vertical="center"/>
      <protection/>
    </xf>
    <xf numFmtId="0" fontId="67" fillId="0" borderId="92" xfId="68" applyFont="1" applyBorder="1" applyAlignment="1">
      <alignment horizontal="center" vertical="center"/>
      <protection/>
    </xf>
    <xf numFmtId="0" fontId="67" fillId="0" borderId="83" xfId="68" applyFont="1" applyBorder="1" applyAlignment="1">
      <alignment horizontal="left" vertical="center"/>
      <protection/>
    </xf>
    <xf numFmtId="0" fontId="67" fillId="0" borderId="38" xfId="68" applyFont="1" applyBorder="1" applyAlignment="1">
      <alignment horizontal="left" vertical="center"/>
      <protection/>
    </xf>
    <xf numFmtId="0" fontId="67" fillId="0" borderId="61" xfId="68" applyFont="1" applyBorder="1" applyAlignment="1">
      <alignment horizontal="left" vertical="center"/>
      <protection/>
    </xf>
    <xf numFmtId="0" fontId="67" fillId="0" borderId="17" xfId="68" applyFont="1" applyBorder="1" applyAlignment="1">
      <alignment horizontal="left" vertical="center"/>
      <protection/>
    </xf>
    <xf numFmtId="0" fontId="67" fillId="0" borderId="93" xfId="68" applyFont="1" applyBorder="1" applyAlignment="1">
      <alignment horizontal="center" vertical="center"/>
      <protection/>
    </xf>
    <xf numFmtId="0" fontId="67" fillId="0" borderId="94" xfId="68" applyFont="1" applyBorder="1" applyAlignment="1">
      <alignment horizontal="center" vertical="center"/>
      <protection/>
    </xf>
    <xf numFmtId="0" fontId="67" fillId="0" borderId="32" xfId="68" applyFont="1" applyBorder="1" applyAlignment="1">
      <alignment horizontal="center" vertical="center"/>
      <protection/>
    </xf>
    <xf numFmtId="0" fontId="67" fillId="0" borderId="34" xfId="68" applyFont="1" applyBorder="1" applyAlignment="1">
      <alignment horizontal="left" vertical="center"/>
      <protection/>
    </xf>
    <xf numFmtId="0" fontId="67" fillId="0" borderId="63" xfId="68" applyFont="1" applyBorder="1" applyAlignment="1">
      <alignment horizontal="left" vertical="center"/>
      <protection/>
    </xf>
    <xf numFmtId="0" fontId="67" fillId="0" borderId="45" xfId="68" applyFont="1" applyBorder="1" applyAlignment="1">
      <alignment horizontal="left" vertical="center"/>
      <protection/>
    </xf>
    <xf numFmtId="0" fontId="67" fillId="0" borderId="71" xfId="68" applyFont="1" applyBorder="1" applyAlignment="1">
      <alignment horizontal="left" vertical="center"/>
      <protection/>
    </xf>
    <xf numFmtId="2" fontId="68" fillId="34" borderId="95" xfId="68" applyNumberFormat="1" applyFont="1" applyFill="1" applyBorder="1" applyAlignment="1">
      <alignment horizontal="center" vertical="center"/>
      <protection/>
    </xf>
    <xf numFmtId="2" fontId="68" fillId="34" borderId="60" xfId="68" applyNumberFormat="1" applyFont="1" applyFill="1" applyBorder="1" applyAlignment="1">
      <alignment horizontal="center" vertical="center"/>
      <protection/>
    </xf>
    <xf numFmtId="2" fontId="68" fillId="34" borderId="47" xfId="68" applyNumberFormat="1" applyFont="1" applyFill="1" applyBorder="1" applyAlignment="1">
      <alignment horizontal="center" vertical="center"/>
      <protection/>
    </xf>
    <xf numFmtId="2" fontId="68" fillId="34" borderId="34" xfId="68" applyNumberFormat="1" applyFont="1" applyFill="1" applyBorder="1" applyAlignment="1">
      <alignment horizontal="center" vertical="center"/>
      <protection/>
    </xf>
    <xf numFmtId="2" fontId="68" fillId="34" borderId="61" xfId="68" applyNumberFormat="1" applyFont="1" applyFill="1" applyBorder="1" applyAlignment="1">
      <alignment horizontal="center" vertical="center"/>
      <protection/>
    </xf>
    <xf numFmtId="0" fontId="67" fillId="0" borderId="66" xfId="68" applyFont="1" applyBorder="1" applyAlignment="1">
      <alignment horizontal="left" vertical="center"/>
      <protection/>
    </xf>
    <xf numFmtId="0" fontId="67" fillId="0" borderId="11" xfId="68" applyFont="1" applyBorder="1" applyAlignment="1">
      <alignment horizontal="left" vertical="center"/>
      <protection/>
    </xf>
    <xf numFmtId="0" fontId="67" fillId="0" borderId="46" xfId="68" applyFont="1" applyBorder="1" applyAlignment="1">
      <alignment horizontal="left" vertical="center"/>
      <protection/>
    </xf>
    <xf numFmtId="0" fontId="71" fillId="28" borderId="96" xfId="68" applyFont="1" applyFill="1" applyBorder="1" applyAlignment="1">
      <alignment horizontal="center" vertical="center" wrapText="1"/>
      <protection/>
    </xf>
    <xf numFmtId="0" fontId="71" fillId="28" borderId="97" xfId="68" applyFont="1" applyFill="1" applyBorder="1" applyAlignment="1">
      <alignment horizontal="center" vertical="center" wrapText="1"/>
      <protection/>
    </xf>
    <xf numFmtId="0" fontId="71" fillId="28" borderId="98" xfId="68" applyFont="1" applyFill="1" applyBorder="1" applyAlignment="1">
      <alignment horizontal="center" vertical="center" wrapText="1"/>
      <protection/>
    </xf>
    <xf numFmtId="0" fontId="67" fillId="0" borderId="35" xfId="68" applyFont="1" applyBorder="1" applyAlignment="1">
      <alignment horizontal="center" vertical="center"/>
      <protection/>
    </xf>
    <xf numFmtId="0" fontId="67" fillId="0" borderId="77" xfId="68" applyFont="1" applyBorder="1" applyAlignment="1">
      <alignment horizontal="left" vertical="center"/>
      <protection/>
    </xf>
    <xf numFmtId="0" fontId="72" fillId="0" borderId="93" xfId="68" applyFont="1" applyBorder="1" applyAlignment="1">
      <alignment horizontal="center" vertical="center"/>
      <protection/>
    </xf>
    <xf numFmtId="0" fontId="72" fillId="0" borderId="32" xfId="68" applyFont="1" applyBorder="1" applyAlignment="1">
      <alignment horizontal="center" vertical="center"/>
      <protection/>
    </xf>
    <xf numFmtId="0" fontId="71" fillId="0" borderId="99" xfId="68" applyFont="1" applyBorder="1" applyAlignment="1">
      <alignment horizontal="center" vertical="center" wrapText="1"/>
      <protection/>
    </xf>
    <xf numFmtId="0" fontId="71" fillId="0" borderId="100" xfId="68" applyFont="1" applyBorder="1" applyAlignment="1">
      <alignment horizontal="center" vertical="center" wrapText="1"/>
      <protection/>
    </xf>
    <xf numFmtId="0" fontId="67" fillId="0" borderId="96" xfId="68" applyFont="1" applyBorder="1" applyAlignment="1">
      <alignment horizontal="center" vertical="center"/>
      <protection/>
    </xf>
    <xf numFmtId="0" fontId="67" fillId="0" borderId="101" xfId="68" applyFont="1" applyBorder="1" applyAlignment="1">
      <alignment horizontal="center" vertical="center"/>
      <protection/>
    </xf>
    <xf numFmtId="0" fontId="71" fillId="28" borderId="102" xfId="68" applyFont="1" applyFill="1" applyBorder="1" applyAlignment="1">
      <alignment horizontal="center" vertical="center" wrapText="1"/>
      <protection/>
    </xf>
    <xf numFmtId="38" fontId="11" fillId="0" borderId="22" xfId="66" applyNumberFormat="1" applyFont="1" applyFill="1" applyBorder="1" applyAlignment="1" applyProtection="1">
      <alignment horizontal="right" vertical="center"/>
      <protection/>
    </xf>
    <xf numFmtId="38" fontId="11" fillId="0" borderId="10" xfId="66" applyNumberFormat="1" applyFont="1" applyFill="1" applyBorder="1" applyAlignment="1" applyProtection="1">
      <alignment horizontal="right" vertical="center"/>
      <protection/>
    </xf>
    <xf numFmtId="0" fontId="3" fillId="28" borderId="22" xfId="66" applyFont="1" applyFill="1" applyBorder="1" applyAlignment="1" applyProtection="1">
      <alignment horizontal="center" vertical="center" shrinkToFit="1"/>
      <protection locked="0"/>
    </xf>
    <xf numFmtId="0" fontId="3" fillId="28" borderId="10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195" fontId="11" fillId="28" borderId="22" xfId="66" applyNumberFormat="1" applyFont="1" applyFill="1" applyBorder="1" applyAlignment="1" applyProtection="1">
      <alignment horizontal="center" vertical="center" shrinkToFit="1"/>
      <protection locked="0"/>
    </xf>
    <xf numFmtId="195" fontId="11" fillId="28" borderId="10" xfId="66" applyNumberFormat="1" applyFont="1" applyFill="1" applyBorder="1" applyAlignment="1" applyProtection="1">
      <alignment horizontal="center" vertical="center" shrinkToFit="1"/>
      <protection locked="0"/>
    </xf>
    <xf numFmtId="195" fontId="11" fillId="28" borderId="12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4" fillId="0" borderId="22" xfId="66" applyFont="1" applyBorder="1" applyAlignment="1" applyProtection="1">
      <alignment horizontal="center" vertical="center"/>
      <protection/>
    </xf>
    <xf numFmtId="0" fontId="4" fillId="0" borderId="10" xfId="66" applyFont="1" applyBorder="1" applyAlignment="1" applyProtection="1">
      <alignment horizontal="center" vertical="center"/>
      <protection/>
    </xf>
    <xf numFmtId="0" fontId="4" fillId="0" borderId="12" xfId="66" applyFont="1" applyBorder="1" applyAlignment="1" applyProtection="1">
      <alignment horizontal="center" vertical="center"/>
      <protection/>
    </xf>
    <xf numFmtId="0" fontId="9" fillId="0" borderId="11" xfId="66" applyFont="1" applyBorder="1" applyAlignment="1" applyProtection="1">
      <alignment horizontal="center" vertical="center"/>
      <protection/>
    </xf>
    <xf numFmtId="187" fontId="12" fillId="0" borderId="24" xfId="52" applyNumberFormat="1" applyFont="1" applyFill="1" applyBorder="1" applyAlignment="1" applyProtection="1">
      <alignment horizontal="center" vertical="center"/>
      <protection/>
    </xf>
    <xf numFmtId="187" fontId="12" fillId="0" borderId="43" xfId="52" applyNumberFormat="1" applyFont="1" applyFill="1" applyBorder="1" applyAlignment="1" applyProtection="1">
      <alignment horizontal="center" vertical="center"/>
      <protection/>
    </xf>
    <xf numFmtId="187" fontId="12" fillId="0" borderId="28" xfId="52" applyNumberFormat="1" applyFont="1" applyFill="1" applyBorder="1" applyAlignment="1" applyProtection="1">
      <alignment horizontal="center" vertical="center"/>
      <protection/>
    </xf>
    <xf numFmtId="187" fontId="12" fillId="0" borderId="13" xfId="52" applyNumberFormat="1" applyFont="1" applyFill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center" vertical="center"/>
      <protection/>
    </xf>
    <xf numFmtId="187" fontId="12" fillId="0" borderId="15" xfId="52" applyNumberFormat="1" applyFont="1" applyFill="1" applyBorder="1" applyAlignment="1" applyProtection="1">
      <alignment horizontal="center" vertical="center"/>
      <protection/>
    </xf>
    <xf numFmtId="0" fontId="11" fillId="28" borderId="22" xfId="66" applyFont="1" applyFill="1" applyBorder="1" applyAlignment="1" applyProtection="1">
      <alignment horizontal="center" vertical="center"/>
      <protection locked="0"/>
    </xf>
    <xf numFmtId="0" fontId="11" fillId="28" borderId="10" xfId="66" applyFont="1" applyFill="1" applyBorder="1" applyAlignment="1" applyProtection="1">
      <alignment horizontal="center" vertical="center"/>
      <protection locked="0"/>
    </xf>
    <xf numFmtId="0" fontId="11" fillId="28" borderId="12" xfId="66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38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0" xfId="0" applyBorder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195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11" fillId="0" borderId="22" xfId="0" applyNumberFormat="1" applyFont="1" applyFill="1" applyBorder="1" applyAlignment="1" applyProtection="1">
      <alignment horizontal="right" vertical="center" indent="1"/>
      <protection/>
    </xf>
    <xf numFmtId="38" fontId="11" fillId="0" borderId="10" xfId="0" applyNumberFormat="1" applyFont="1" applyFill="1" applyBorder="1" applyAlignment="1" applyProtection="1">
      <alignment horizontal="right" vertical="center" inden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0" fontId="0" fillId="33" borderId="11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3" xfId="0" applyFont="1" applyBorder="1" applyAlignment="1" applyProtection="1">
      <alignment/>
      <protection/>
    </xf>
    <xf numFmtId="187" fontId="12" fillId="0" borderId="17" xfId="52" applyNumberFormat="1" applyFont="1" applyFill="1" applyBorder="1" applyAlignment="1" applyProtection="1">
      <alignment horizontal="left" vertical="center" shrinkToFit="1"/>
      <protection/>
    </xf>
    <xf numFmtId="187" fontId="12" fillId="0" borderId="40" xfId="52" applyNumberFormat="1" applyFont="1" applyFill="1" applyBorder="1" applyAlignment="1" applyProtection="1">
      <alignment horizontal="left" vertical="center" shrinkToFi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3" xfId="0" applyFont="1" applyFill="1" applyBorder="1" applyAlignment="1" applyProtection="1">
      <alignment/>
      <protection/>
    </xf>
    <xf numFmtId="187" fontId="12" fillId="0" borderId="17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40" xfId="52" applyNumberFormat="1" applyFont="1" applyFill="1" applyBorder="1" applyAlignment="1" applyProtection="1">
      <alignment horizontal="distributed" vertical="center" shrinkToFit="1"/>
      <protection/>
    </xf>
    <xf numFmtId="38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7" xfId="52" applyNumberFormat="1" applyFont="1" applyFill="1" applyBorder="1" applyAlignment="1" applyProtection="1">
      <alignment horizontal="left" vertical="center" shrinkToFit="1"/>
      <protection/>
    </xf>
    <xf numFmtId="187" fontId="0" fillId="0" borderId="40" xfId="52" applyNumberFormat="1" applyFont="1" applyFill="1" applyBorder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65817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134350" y="6124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104584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88011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2390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2162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193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85725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85725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4371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8134350" y="65817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6353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6353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8134350" y="8562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833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3343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134350" y="863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829925" y="2162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353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2619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O39" sqref="O39"/>
    </sheetView>
  </sheetViews>
  <sheetFormatPr defaultColWidth="9.00390625" defaultRowHeight="13.5"/>
  <cols>
    <col min="1" max="1" width="1.37890625" style="207" customWidth="1"/>
    <col min="2" max="2" width="3.625" style="207" customWidth="1"/>
    <col min="3" max="3" width="8.125" style="207" customWidth="1"/>
    <col min="4" max="4" width="28.50390625" style="207" customWidth="1"/>
    <col min="5" max="12" width="8.625" style="207" customWidth="1"/>
    <col min="13" max="13" width="3.125" style="207" customWidth="1"/>
    <col min="14" max="16384" width="9.00390625" style="207" customWidth="1"/>
  </cols>
  <sheetData>
    <row r="2" s="206" customFormat="1" ht="17.25">
      <c r="C2" s="205" t="s">
        <v>463</v>
      </c>
    </row>
    <row r="3" ht="13.5" customHeight="1"/>
    <row r="4" s="209" customFormat="1" ht="13.5" customHeight="1">
      <c r="C4" s="208" t="s">
        <v>464</v>
      </c>
    </row>
    <row r="5" s="209" customFormat="1" ht="13.5" customHeight="1">
      <c r="C5" s="210"/>
    </row>
    <row r="6" s="209" customFormat="1" ht="13.5" customHeight="1">
      <c r="C6" s="210" t="s">
        <v>465</v>
      </c>
    </row>
    <row r="7" s="209" customFormat="1" ht="13.5" customHeight="1">
      <c r="C7" s="210"/>
    </row>
    <row r="8" s="209" customFormat="1" ht="13.5">
      <c r="C8" s="210" t="s">
        <v>466</v>
      </c>
    </row>
    <row r="9" s="209" customFormat="1" ht="13.5" customHeight="1">
      <c r="C9" s="211" t="s">
        <v>467</v>
      </c>
    </row>
    <row r="10" s="209" customFormat="1" ht="13.5" customHeight="1">
      <c r="C10" s="210"/>
    </row>
    <row r="11" s="209" customFormat="1" ht="13.5" customHeight="1">
      <c r="C11" s="210" t="s">
        <v>468</v>
      </c>
    </row>
    <row r="12" s="209" customFormat="1" ht="13.5" customHeight="1">
      <c r="C12" s="210"/>
    </row>
    <row r="13" s="209" customFormat="1" ht="13.5" customHeight="1">
      <c r="C13" s="210" t="s">
        <v>469</v>
      </c>
    </row>
    <row r="14" s="209" customFormat="1" ht="13.5" customHeight="1">
      <c r="C14" s="210"/>
    </row>
    <row r="15" s="209" customFormat="1" ht="13.5" customHeight="1">
      <c r="C15" s="210" t="s">
        <v>470</v>
      </c>
    </row>
    <row r="16" s="209" customFormat="1" ht="13.5" customHeight="1">
      <c r="C16" s="212" t="s">
        <v>471</v>
      </c>
    </row>
    <row r="17" s="209" customFormat="1" ht="13.5" customHeight="1">
      <c r="C17" s="212"/>
    </row>
    <row r="18" spans="3:5" s="209" customFormat="1" ht="13.5" customHeight="1">
      <c r="C18" s="213" t="s">
        <v>472</v>
      </c>
      <c r="D18" s="214"/>
      <c r="E18" s="214"/>
    </row>
    <row r="19" spans="3:5" s="209" customFormat="1" ht="13.5" customHeight="1">
      <c r="C19" s="215" t="s">
        <v>473</v>
      </c>
      <c r="D19" s="214"/>
      <c r="E19" s="214"/>
    </row>
    <row r="20" spans="3:5" s="209" customFormat="1" ht="13.5" customHeight="1">
      <c r="C20" s="215" t="s">
        <v>474</v>
      </c>
      <c r="D20" s="214"/>
      <c r="E20" s="214"/>
    </row>
    <row r="21" spans="3:5" s="209" customFormat="1" ht="11.25" customHeight="1">
      <c r="C21" s="213"/>
      <c r="D21" s="214"/>
      <c r="E21" s="214"/>
    </row>
    <row r="22" spans="3:5" s="209" customFormat="1" ht="13.5" customHeight="1">
      <c r="C22" s="213" t="s">
        <v>475</v>
      </c>
      <c r="D22" s="214"/>
      <c r="E22" s="214"/>
    </row>
    <row r="23" spans="3:5" s="209" customFormat="1" ht="13.5" customHeight="1">
      <c r="C23" s="215" t="s">
        <v>476</v>
      </c>
      <c r="D23" s="214"/>
      <c r="E23" s="214"/>
    </row>
    <row r="24" spans="3:5" s="209" customFormat="1" ht="11.25" customHeight="1">
      <c r="C24" s="213" t="s">
        <v>477</v>
      </c>
      <c r="D24" s="214"/>
      <c r="E24" s="214"/>
    </row>
    <row r="25" spans="3:5" s="209" customFormat="1" ht="13.5" customHeight="1">
      <c r="C25" s="213" t="s">
        <v>478</v>
      </c>
      <c r="D25" s="214"/>
      <c r="E25" s="214"/>
    </row>
    <row r="26" spans="3:5" s="209" customFormat="1" ht="13.5" customHeight="1">
      <c r="C26" s="215" t="s">
        <v>479</v>
      </c>
      <c r="D26" s="214"/>
      <c r="E26" s="214"/>
    </row>
    <row r="27" spans="3:5" s="209" customFormat="1" ht="13.5" customHeight="1">
      <c r="C27" s="215" t="s">
        <v>480</v>
      </c>
      <c r="D27" s="214"/>
      <c r="E27" s="214"/>
    </row>
    <row r="28" spans="3:5" s="209" customFormat="1" ht="11.25" customHeight="1">
      <c r="C28" s="213"/>
      <c r="D28" s="214"/>
      <c r="E28" s="214"/>
    </row>
    <row r="29" spans="3:5" s="209" customFormat="1" ht="13.5" customHeight="1">
      <c r="C29" s="213" t="s">
        <v>481</v>
      </c>
      <c r="D29" s="214"/>
      <c r="E29" s="214"/>
    </row>
    <row r="30" spans="3:5" s="209" customFormat="1" ht="13.5" customHeight="1">
      <c r="C30" s="215" t="s">
        <v>482</v>
      </c>
      <c r="D30" s="214"/>
      <c r="E30" s="214"/>
    </row>
    <row r="31" spans="3:5" s="209" customFormat="1" ht="11.25" customHeight="1">
      <c r="C31" s="215" t="s">
        <v>483</v>
      </c>
      <c r="D31" s="214"/>
      <c r="E31" s="214"/>
    </row>
    <row r="32" spans="3:5" s="209" customFormat="1" ht="13.5" customHeight="1">
      <c r="C32" s="213" t="s">
        <v>484</v>
      </c>
      <c r="D32" s="214"/>
      <c r="E32" s="214"/>
    </row>
    <row r="33" spans="3:5" s="209" customFormat="1" ht="13.5" customHeight="1">
      <c r="C33" s="215" t="s">
        <v>485</v>
      </c>
      <c r="D33" s="214"/>
      <c r="E33" s="214"/>
    </row>
    <row r="34" spans="3:5" s="209" customFormat="1" ht="11.25" customHeight="1">
      <c r="C34" s="213"/>
      <c r="D34" s="214"/>
      <c r="E34" s="214"/>
    </row>
    <row r="35" spans="3:5" s="209" customFormat="1" ht="13.5" customHeight="1">
      <c r="C35" s="213" t="s">
        <v>486</v>
      </c>
      <c r="D35" s="214"/>
      <c r="E35" s="214"/>
    </row>
    <row r="36" spans="3:5" s="209" customFormat="1" ht="13.5" customHeight="1">
      <c r="C36" s="215" t="s">
        <v>487</v>
      </c>
      <c r="D36" s="214"/>
      <c r="E36" s="214"/>
    </row>
    <row r="37" spans="3:5" s="209" customFormat="1" ht="11.25" customHeight="1">
      <c r="C37" s="213"/>
      <c r="D37" s="214"/>
      <c r="E37" s="214"/>
    </row>
    <row r="38" spans="3:5" s="209" customFormat="1" ht="13.5" customHeight="1">
      <c r="C38" s="213" t="s">
        <v>488</v>
      </c>
      <c r="D38" s="214"/>
      <c r="E38" s="214"/>
    </row>
    <row r="39" spans="3:5" s="209" customFormat="1" ht="11.25" customHeight="1">
      <c r="C39" s="213"/>
      <c r="D39" s="214"/>
      <c r="E39" s="214"/>
    </row>
    <row r="40" spans="3:5" s="209" customFormat="1" ht="13.5" customHeight="1">
      <c r="C40" s="213" t="s">
        <v>489</v>
      </c>
      <c r="D40" s="214"/>
      <c r="E40" s="214"/>
    </row>
    <row r="41" spans="3:5" s="209" customFormat="1" ht="13.5" customHeight="1">
      <c r="C41" s="215" t="s">
        <v>490</v>
      </c>
      <c r="D41" s="214"/>
      <c r="E41" s="214"/>
    </row>
    <row r="42" spans="3:5" s="209" customFormat="1" ht="11.25" customHeight="1">
      <c r="C42" s="215"/>
      <c r="D42" s="214"/>
      <c r="E42" s="214"/>
    </row>
    <row r="43" spans="3:5" s="209" customFormat="1" ht="13.5" customHeight="1">
      <c r="C43" s="213" t="s">
        <v>491</v>
      </c>
      <c r="D43" s="214"/>
      <c r="E43" s="214"/>
    </row>
    <row r="44" spans="3:5" s="209" customFormat="1" ht="13.5" customHeight="1">
      <c r="C44" s="215" t="s">
        <v>492</v>
      </c>
      <c r="D44" s="214"/>
      <c r="E44" s="214"/>
    </row>
    <row r="45" spans="3:5" s="209" customFormat="1" ht="11.25" customHeight="1">
      <c r="C45" s="215"/>
      <c r="D45" s="214"/>
      <c r="E45" s="214"/>
    </row>
    <row r="46" spans="3:5" s="209" customFormat="1" ht="13.5" customHeight="1">
      <c r="C46" s="211" t="s">
        <v>493</v>
      </c>
      <c r="D46" s="214"/>
      <c r="E46" s="214"/>
    </row>
    <row r="47" spans="3:5" s="209" customFormat="1" ht="13.5" customHeight="1">
      <c r="C47" s="215" t="s">
        <v>494</v>
      </c>
      <c r="D47" s="214"/>
      <c r="E47" s="214"/>
    </row>
    <row r="48" spans="3:5" s="209" customFormat="1" ht="11.25" customHeight="1">
      <c r="C48" s="215"/>
      <c r="D48" s="214"/>
      <c r="E48" s="214"/>
    </row>
    <row r="49" spans="3:5" s="209" customFormat="1" ht="13.5" customHeight="1">
      <c r="C49" s="211" t="s">
        <v>495</v>
      </c>
      <c r="D49" s="214"/>
      <c r="E49" s="214"/>
    </row>
    <row r="50" spans="3:5" s="209" customFormat="1" ht="11.25" customHeight="1">
      <c r="C50" s="211"/>
      <c r="D50" s="214"/>
      <c r="E50" s="214"/>
    </row>
    <row r="51" spans="3:5" s="209" customFormat="1" ht="13.5" customHeight="1">
      <c r="C51" s="211" t="s">
        <v>496</v>
      </c>
      <c r="D51" s="214"/>
      <c r="E51" s="214"/>
    </row>
    <row r="52" spans="3:5" s="209" customFormat="1" ht="11.25" customHeight="1">
      <c r="C52" s="211"/>
      <c r="D52" s="214"/>
      <c r="E52" s="214"/>
    </row>
    <row r="53" s="209" customFormat="1" ht="13.5" customHeight="1">
      <c r="C53" s="212" t="s">
        <v>497</v>
      </c>
    </row>
    <row r="54" s="209" customFormat="1" ht="13.5" customHeight="1">
      <c r="C54" s="210" t="s">
        <v>498</v>
      </c>
    </row>
    <row r="55" s="209" customFormat="1" ht="13.5" customHeight="1">
      <c r="C55" s="210"/>
    </row>
    <row r="56" s="209" customFormat="1" ht="13.5" customHeight="1">
      <c r="C56" s="210" t="s">
        <v>499</v>
      </c>
    </row>
    <row r="57" s="209" customFormat="1" ht="13.5" customHeight="1">
      <c r="C57" s="212" t="s">
        <v>500</v>
      </c>
    </row>
    <row r="58" s="209" customFormat="1" ht="13.5" customHeight="1">
      <c r="C58" s="210"/>
    </row>
    <row r="59" s="209" customFormat="1" ht="13.5" customHeight="1">
      <c r="C59" s="210" t="s">
        <v>501</v>
      </c>
    </row>
    <row r="60" s="209" customFormat="1" ht="13.5" customHeight="1">
      <c r="C60" s="212" t="s">
        <v>502</v>
      </c>
    </row>
    <row r="61" s="209" customFormat="1" ht="13.5" customHeight="1">
      <c r="C61" s="210"/>
    </row>
    <row r="62" s="209" customFormat="1" ht="13.5" customHeight="1">
      <c r="C62" s="210" t="s">
        <v>503</v>
      </c>
    </row>
    <row r="63" s="209" customFormat="1" ht="13.5" customHeight="1">
      <c r="C63" s="210"/>
    </row>
    <row r="64" s="209" customFormat="1" ht="13.5" customHeight="1">
      <c r="C64" s="210" t="s">
        <v>504</v>
      </c>
    </row>
    <row r="65" s="209" customFormat="1" ht="13.5" customHeight="1">
      <c r="C65" s="216" t="s">
        <v>505</v>
      </c>
    </row>
    <row r="66" s="209" customFormat="1" ht="13.5" customHeight="1">
      <c r="C66" s="216" t="s">
        <v>506</v>
      </c>
    </row>
    <row r="67" s="209" customFormat="1" ht="13.5" customHeight="1">
      <c r="C67" s="210" t="s">
        <v>507</v>
      </c>
    </row>
    <row r="68" s="209" customFormat="1" ht="13.5" customHeight="1">
      <c r="C68" s="210" t="s">
        <v>508</v>
      </c>
    </row>
    <row r="69" s="209" customFormat="1" ht="13.5" customHeight="1">
      <c r="C69" s="210"/>
    </row>
    <row r="70" s="209" customFormat="1" ht="13.5" customHeight="1">
      <c r="C70" s="210" t="s">
        <v>509</v>
      </c>
    </row>
    <row r="71" spans="3:4" ht="13.5">
      <c r="C71" s="212" t="s">
        <v>510</v>
      </c>
      <c r="D71" s="216"/>
    </row>
    <row r="72" ht="13.5">
      <c r="C72" s="212" t="s">
        <v>511</v>
      </c>
    </row>
    <row r="73" s="209" customFormat="1" ht="13.5" customHeight="1">
      <c r="C73" s="210" t="s">
        <v>512</v>
      </c>
    </row>
    <row r="74" s="209" customFormat="1" ht="13.5" customHeight="1">
      <c r="C74" s="210"/>
    </row>
    <row r="75" s="209" customFormat="1" ht="13.5" customHeight="1">
      <c r="C75" s="210" t="s">
        <v>513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99">
        <f>SUM(O4+O20)</f>
        <v>0</v>
      </c>
      <c r="W3" s="500"/>
      <c r="X3" s="500"/>
      <c r="Y3" s="500"/>
      <c r="Z3" s="171" t="s">
        <v>0</v>
      </c>
    </row>
    <row r="4" spans="2:49" ht="30" customHeight="1">
      <c r="B4" s="11" t="s">
        <v>18</v>
      </c>
      <c r="C4" s="446" t="s">
        <v>207</v>
      </c>
      <c r="D4" s="446"/>
      <c r="E4" s="446"/>
      <c r="F4" s="444" t="s">
        <v>8</v>
      </c>
      <c r="G4" s="444"/>
      <c r="H4" s="445">
        <f>SUM(E19+J19+O19+T19+Y19)</f>
        <v>21250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SUM(F19+K19+P19+U19+Z19)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208</v>
      </c>
      <c r="D6" s="272" t="s">
        <v>367</v>
      </c>
      <c r="E6" s="71">
        <v>2450</v>
      </c>
      <c r="F6" s="199"/>
      <c r="G6" s="12"/>
      <c r="H6" s="83"/>
      <c r="I6" s="176"/>
      <c r="J6" s="55"/>
      <c r="K6" s="116"/>
      <c r="L6" s="20"/>
      <c r="M6" s="117"/>
      <c r="N6" s="178"/>
      <c r="O6" s="71"/>
      <c r="P6" s="245"/>
      <c r="Q6" s="20"/>
      <c r="R6" s="123" t="s">
        <v>212</v>
      </c>
      <c r="S6" s="179" t="s">
        <v>379</v>
      </c>
      <c r="T6" s="69">
        <v>2000</v>
      </c>
      <c r="U6" s="199"/>
      <c r="V6" s="56"/>
      <c r="W6" s="73" t="s">
        <v>208</v>
      </c>
      <c r="X6" s="54"/>
      <c r="Y6" s="71">
        <v>450</v>
      </c>
      <c r="Z6" s="199"/>
    </row>
    <row r="7" spans="2:26" ht="18" customHeight="1">
      <c r="B7" s="253"/>
      <c r="C7" s="273" t="s">
        <v>209</v>
      </c>
      <c r="D7" s="274" t="s">
        <v>367</v>
      </c>
      <c r="E7" s="69">
        <v>1800</v>
      </c>
      <c r="F7" s="196"/>
      <c r="G7" s="23"/>
      <c r="H7" s="74"/>
      <c r="I7" s="176"/>
      <c r="J7" s="59"/>
      <c r="K7" s="27"/>
      <c r="L7" s="22"/>
      <c r="M7" s="83"/>
      <c r="N7" s="179"/>
      <c r="O7" s="69"/>
      <c r="P7" s="244"/>
      <c r="Q7" s="22"/>
      <c r="R7" s="83" t="s">
        <v>218</v>
      </c>
      <c r="S7" s="179" t="s">
        <v>379</v>
      </c>
      <c r="T7" s="69">
        <v>1150</v>
      </c>
      <c r="U7" s="196"/>
      <c r="V7" s="60"/>
      <c r="W7" s="83" t="s">
        <v>216</v>
      </c>
      <c r="X7" s="70"/>
      <c r="Y7" s="69">
        <v>100</v>
      </c>
      <c r="Z7" s="196"/>
    </row>
    <row r="8" spans="2:26" ht="18" customHeight="1">
      <c r="B8" s="253"/>
      <c r="C8" s="273" t="s">
        <v>210</v>
      </c>
      <c r="D8" s="172" t="s">
        <v>561</v>
      </c>
      <c r="E8" s="69">
        <v>1450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2"/>
      <c r="R8" s="83" t="s">
        <v>219</v>
      </c>
      <c r="S8" s="179" t="s">
        <v>375</v>
      </c>
      <c r="T8" s="69">
        <v>2350</v>
      </c>
      <c r="U8" s="196"/>
      <c r="V8" s="87"/>
      <c r="W8" s="83"/>
      <c r="X8" s="70"/>
      <c r="Y8" s="69"/>
      <c r="Z8" s="162"/>
    </row>
    <row r="9" spans="2:26" ht="18" customHeight="1">
      <c r="B9" s="253"/>
      <c r="C9" s="273" t="s">
        <v>211</v>
      </c>
      <c r="D9" s="274" t="s">
        <v>367</v>
      </c>
      <c r="E9" s="69">
        <v>2150</v>
      </c>
      <c r="F9" s="196"/>
      <c r="G9" s="23"/>
      <c r="H9" s="74"/>
      <c r="I9" s="176"/>
      <c r="J9" s="59"/>
      <c r="K9" s="27"/>
      <c r="L9" s="22"/>
      <c r="M9" s="83"/>
      <c r="N9" s="179"/>
      <c r="O9" s="59"/>
      <c r="P9" s="81"/>
      <c r="Q9" s="22"/>
      <c r="R9" s="83" t="s">
        <v>217</v>
      </c>
      <c r="S9" s="179" t="s">
        <v>379</v>
      </c>
      <c r="T9" s="69">
        <v>1450</v>
      </c>
      <c r="U9" s="196"/>
      <c r="V9" s="87"/>
      <c r="W9" s="83"/>
      <c r="X9" s="70"/>
      <c r="Y9" s="69"/>
      <c r="Z9" s="162"/>
    </row>
    <row r="10" spans="2:26" ht="18" customHeight="1">
      <c r="B10" s="253"/>
      <c r="C10" s="273" t="s">
        <v>212</v>
      </c>
      <c r="D10" s="274" t="s">
        <v>367</v>
      </c>
      <c r="E10" s="69">
        <v>1650</v>
      </c>
      <c r="F10" s="196"/>
      <c r="G10" s="23"/>
      <c r="H10" s="74"/>
      <c r="I10" s="176"/>
      <c r="J10" s="59"/>
      <c r="K10" s="27"/>
      <c r="L10" s="22"/>
      <c r="M10" s="83"/>
      <c r="N10" s="179"/>
      <c r="O10" s="59"/>
      <c r="P10" s="81"/>
      <c r="Q10" s="22"/>
      <c r="R10" s="83" t="s">
        <v>519</v>
      </c>
      <c r="S10" s="179" t="s">
        <v>376</v>
      </c>
      <c r="T10" s="69">
        <v>1350</v>
      </c>
      <c r="U10" s="196"/>
      <c r="V10" s="87"/>
      <c r="W10" s="83"/>
      <c r="X10" s="70"/>
      <c r="Y10" s="69"/>
      <c r="Z10" s="162"/>
    </row>
    <row r="11" spans="2:26" ht="18" customHeight="1">
      <c r="B11" s="253"/>
      <c r="C11" s="273" t="s">
        <v>213</v>
      </c>
      <c r="D11" s="255" t="s">
        <v>372</v>
      </c>
      <c r="E11" s="69">
        <v>500</v>
      </c>
      <c r="F11" s="196"/>
      <c r="G11" s="23"/>
      <c r="J11" s="59"/>
      <c r="K11" s="27"/>
      <c r="L11" s="22"/>
      <c r="M11" s="83"/>
      <c r="N11" s="179"/>
      <c r="O11" s="59"/>
      <c r="P11" s="81"/>
      <c r="Q11" s="22"/>
      <c r="R11" s="83" t="s">
        <v>215</v>
      </c>
      <c r="S11" s="179" t="s">
        <v>376</v>
      </c>
      <c r="T11" s="69">
        <v>650</v>
      </c>
      <c r="U11" s="196"/>
      <c r="V11" s="87"/>
      <c r="W11" s="83"/>
      <c r="X11" s="70"/>
      <c r="Y11" s="69"/>
      <c r="Z11" s="162"/>
    </row>
    <row r="12" spans="2:26" ht="18" customHeight="1">
      <c r="B12" s="253"/>
      <c r="C12" s="294" t="s">
        <v>214</v>
      </c>
      <c r="D12" s="255" t="s">
        <v>372</v>
      </c>
      <c r="E12" s="69">
        <v>850</v>
      </c>
      <c r="F12" s="196"/>
      <c r="G12" s="23"/>
      <c r="H12" s="74"/>
      <c r="I12" s="176"/>
      <c r="J12" s="59"/>
      <c r="K12" s="27"/>
      <c r="L12" s="22"/>
      <c r="M12" s="83"/>
      <c r="N12" s="179"/>
      <c r="O12" s="59"/>
      <c r="P12" s="81"/>
      <c r="Q12" s="22"/>
      <c r="R12" s="83" t="s">
        <v>220</v>
      </c>
      <c r="S12" s="179" t="s">
        <v>376</v>
      </c>
      <c r="T12" s="248">
        <v>900</v>
      </c>
      <c r="U12" s="196"/>
      <c r="V12" s="87"/>
      <c r="W12" s="83"/>
      <c r="X12" s="70"/>
      <c r="Y12" s="69"/>
      <c r="Z12" s="162"/>
    </row>
    <row r="13" spans="2:26" ht="18" customHeight="1">
      <c r="B13" s="253"/>
      <c r="C13" s="294"/>
      <c r="D13" s="255"/>
      <c r="E13" s="248"/>
      <c r="F13" s="162"/>
      <c r="G13" s="23"/>
      <c r="H13" s="74"/>
      <c r="I13" s="176"/>
      <c r="J13" s="59"/>
      <c r="K13" s="27"/>
      <c r="L13" s="22"/>
      <c r="M13" s="83"/>
      <c r="N13" s="179"/>
      <c r="O13" s="59"/>
      <c r="P13" s="81"/>
      <c r="Q13" s="22"/>
      <c r="R13" s="83"/>
      <c r="S13" s="179"/>
      <c r="T13" s="69"/>
      <c r="U13" s="197"/>
      <c r="V13" s="87"/>
      <c r="W13" s="83"/>
      <c r="X13" s="70"/>
      <c r="Y13" s="69"/>
      <c r="Z13" s="162"/>
    </row>
    <row r="14" spans="2:26" ht="18" customHeight="1">
      <c r="B14" s="253"/>
      <c r="C14" s="294"/>
      <c r="D14" s="255"/>
      <c r="E14" s="248"/>
      <c r="F14" s="162"/>
      <c r="G14" s="23"/>
      <c r="H14" s="74"/>
      <c r="I14" s="176"/>
      <c r="J14" s="69"/>
      <c r="K14" s="27"/>
      <c r="L14" s="22"/>
      <c r="M14" s="83"/>
      <c r="N14" s="179"/>
      <c r="O14" s="69"/>
      <c r="P14" s="81"/>
      <c r="Q14" s="22"/>
      <c r="R14" s="83"/>
      <c r="S14" s="179"/>
      <c r="T14" s="69"/>
      <c r="U14" s="81"/>
      <c r="V14" s="60"/>
      <c r="W14" s="74"/>
      <c r="X14" s="58"/>
      <c r="Y14" s="59"/>
      <c r="Z14" s="162"/>
    </row>
    <row r="15" spans="2:26" ht="18" customHeight="1">
      <c r="B15" s="253"/>
      <c r="C15" s="256"/>
      <c r="D15" s="255"/>
      <c r="E15" s="248"/>
      <c r="F15" s="24"/>
      <c r="G15" s="23"/>
      <c r="H15" s="74"/>
      <c r="I15" s="176"/>
      <c r="J15" s="86"/>
      <c r="K15" s="27"/>
      <c r="L15" s="22"/>
      <c r="M15" s="83"/>
      <c r="N15" s="181"/>
      <c r="O15" s="69"/>
      <c r="P15" s="81"/>
      <c r="Q15" s="22"/>
      <c r="R15" s="83"/>
      <c r="S15" s="179"/>
      <c r="T15" s="69"/>
      <c r="U15" s="163"/>
      <c r="V15" s="87"/>
      <c r="W15" s="83"/>
      <c r="X15" s="70"/>
      <c r="Y15" s="69"/>
      <c r="Z15" s="162"/>
    </row>
    <row r="16" spans="2:26" ht="18" customHeight="1">
      <c r="B16" s="253"/>
      <c r="C16" s="256"/>
      <c r="D16" s="255"/>
      <c r="E16" s="248"/>
      <c r="F16" s="24"/>
      <c r="G16" s="23"/>
      <c r="H16" s="74"/>
      <c r="I16" s="176"/>
      <c r="J16" s="86"/>
      <c r="K16" s="27"/>
      <c r="L16" s="22"/>
      <c r="M16" s="83"/>
      <c r="N16" s="181"/>
      <c r="O16" s="69"/>
      <c r="P16" s="81"/>
      <c r="Q16" s="22"/>
      <c r="R16" s="83"/>
      <c r="S16" s="179"/>
      <c r="T16" s="69"/>
      <c r="U16" s="163"/>
      <c r="V16" s="87"/>
      <c r="W16" s="83"/>
      <c r="X16" s="70"/>
      <c r="Y16" s="69"/>
      <c r="Z16" s="162"/>
    </row>
    <row r="17" spans="2:26" ht="18" customHeight="1">
      <c r="B17" s="253"/>
      <c r="C17" s="256"/>
      <c r="D17" s="255"/>
      <c r="E17" s="248"/>
      <c r="F17" s="24"/>
      <c r="G17" s="23"/>
      <c r="H17" s="74"/>
      <c r="I17" s="176"/>
      <c r="J17" s="86"/>
      <c r="K17" s="27"/>
      <c r="L17" s="22"/>
      <c r="M17" s="83"/>
      <c r="N17" s="181"/>
      <c r="O17" s="69"/>
      <c r="P17" s="81"/>
      <c r="Q17" s="22"/>
      <c r="R17" s="83"/>
      <c r="S17" s="181"/>
      <c r="T17" s="69"/>
      <c r="U17" s="81"/>
      <c r="V17" s="87"/>
      <c r="W17" s="83"/>
      <c r="X17" s="70"/>
      <c r="Y17" s="69"/>
      <c r="Z17" s="24"/>
    </row>
    <row r="18" spans="2:26" ht="18" customHeight="1">
      <c r="B18" s="282"/>
      <c r="C18" s="283"/>
      <c r="D18" s="284"/>
      <c r="E18" s="285"/>
      <c r="F18" s="136"/>
      <c r="G18" s="137"/>
      <c r="H18" s="126"/>
      <c r="I18" s="183"/>
      <c r="J18" s="138"/>
      <c r="K18" s="135"/>
      <c r="L18" s="134"/>
      <c r="M18" s="139"/>
      <c r="N18" s="143"/>
      <c r="O18" s="140"/>
      <c r="P18" s="141"/>
      <c r="Q18" s="134"/>
      <c r="R18" s="139"/>
      <c r="S18" s="143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6" t="s">
        <v>1</v>
      </c>
      <c r="C19" s="495"/>
      <c r="D19" s="496"/>
      <c r="E19" s="291">
        <f>SUM(E6:E18)</f>
        <v>10850</v>
      </c>
      <c r="F19" s="145">
        <f>SUM(F6:F18)</f>
        <v>0</v>
      </c>
      <c r="G19" s="442" t="s">
        <v>1</v>
      </c>
      <c r="H19" s="442"/>
      <c r="I19" s="442"/>
      <c r="J19" s="144">
        <f>SUM(J6:J18)</f>
        <v>0</v>
      </c>
      <c r="K19" s="9">
        <f>SUM(K6:K18)</f>
        <v>0</v>
      </c>
      <c r="L19" s="447" t="s">
        <v>1</v>
      </c>
      <c r="M19" s="442"/>
      <c r="N19" s="442"/>
      <c r="O19" s="144">
        <f>SUM(O6:O18)</f>
        <v>0</v>
      </c>
      <c r="P19" s="145">
        <f>SUM(P6:P18)</f>
        <v>0</v>
      </c>
      <c r="Q19" s="447" t="s">
        <v>1</v>
      </c>
      <c r="R19" s="442"/>
      <c r="S19" s="442"/>
      <c r="T19" s="144">
        <f>SUM(T6:T18)</f>
        <v>9850</v>
      </c>
      <c r="U19" s="145">
        <f>SUM(U6:U18)</f>
        <v>0</v>
      </c>
      <c r="V19" s="442" t="s">
        <v>1</v>
      </c>
      <c r="W19" s="442"/>
      <c r="X19" s="442"/>
      <c r="Y19" s="144">
        <f>SUM(Y6:Y18)</f>
        <v>550</v>
      </c>
      <c r="Z19" s="145">
        <f>SUM(Z6:Z18)</f>
        <v>0</v>
      </c>
    </row>
    <row r="20" spans="2:49" ht="30" customHeight="1">
      <c r="B20" s="264" t="s">
        <v>18</v>
      </c>
      <c r="C20" s="490" t="s">
        <v>221</v>
      </c>
      <c r="D20" s="490"/>
      <c r="E20" s="490"/>
      <c r="F20" s="444" t="s">
        <v>8</v>
      </c>
      <c r="G20" s="444"/>
      <c r="H20" s="445">
        <f>SUM(E31+J31+O31+T31+Y31)</f>
        <v>9900</v>
      </c>
      <c r="I20" s="444"/>
      <c r="J20" s="4" t="s">
        <v>0</v>
      </c>
      <c r="K20" s="4" t="s">
        <v>11</v>
      </c>
      <c r="L20" s="5"/>
      <c r="M20" s="174" t="s">
        <v>10</v>
      </c>
      <c r="N20" s="5"/>
      <c r="O20" s="457">
        <f>SUM(F31+K31+P31+U31+Z31)</f>
        <v>0</v>
      </c>
      <c r="P20" s="458"/>
      <c r="Q20" s="459" t="s">
        <v>0</v>
      </c>
      <c r="R20" s="459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6" t="s">
        <v>14</v>
      </c>
      <c r="C21" s="477"/>
      <c r="D21" s="477"/>
      <c r="E21" s="477"/>
      <c r="F21" s="26" t="s">
        <v>12</v>
      </c>
      <c r="G21" s="442" t="s">
        <v>15</v>
      </c>
      <c r="H21" s="442"/>
      <c r="I21" s="442"/>
      <c r="J21" s="443"/>
      <c r="K21" s="13" t="s">
        <v>12</v>
      </c>
      <c r="L21" s="447" t="s">
        <v>16</v>
      </c>
      <c r="M21" s="442"/>
      <c r="N21" s="442"/>
      <c r="O21" s="442"/>
      <c r="P21" s="26" t="s">
        <v>12</v>
      </c>
      <c r="Q21" s="447" t="s">
        <v>73</v>
      </c>
      <c r="R21" s="442"/>
      <c r="S21" s="442"/>
      <c r="T21" s="442"/>
      <c r="U21" s="26" t="s">
        <v>12</v>
      </c>
      <c r="V21" s="442" t="s">
        <v>13</v>
      </c>
      <c r="W21" s="442"/>
      <c r="X21" s="442"/>
      <c r="Y21" s="443"/>
      <c r="Z21" s="15" t="s">
        <v>12</v>
      </c>
    </row>
    <row r="22" spans="2:26" ht="18" customHeight="1">
      <c r="B22" s="249"/>
      <c r="C22" s="280" t="s">
        <v>222</v>
      </c>
      <c r="D22" s="290" t="s">
        <v>525</v>
      </c>
      <c r="E22" s="71">
        <v>2100</v>
      </c>
      <c r="F22" s="199"/>
      <c r="G22" s="12"/>
      <c r="H22" s="125"/>
      <c r="I22" s="187"/>
      <c r="J22" s="55"/>
      <c r="K22" s="116"/>
      <c r="L22" s="20"/>
      <c r="M22" s="89"/>
      <c r="N22" s="182"/>
      <c r="O22" s="71"/>
      <c r="P22" s="118"/>
      <c r="Q22" s="20"/>
      <c r="R22" s="108" t="s">
        <v>222</v>
      </c>
      <c r="S22" s="177" t="s">
        <v>171</v>
      </c>
      <c r="T22" s="133">
        <v>1350</v>
      </c>
      <c r="U22" s="199"/>
      <c r="V22" s="56"/>
      <c r="W22" s="73" t="s">
        <v>222</v>
      </c>
      <c r="X22" s="54"/>
      <c r="Y22" s="55">
        <v>100</v>
      </c>
      <c r="Z22" s="199"/>
    </row>
    <row r="23" spans="2:26" ht="18" customHeight="1">
      <c r="B23" s="253"/>
      <c r="C23" s="273" t="s">
        <v>223</v>
      </c>
      <c r="D23" s="255" t="s">
        <v>372</v>
      </c>
      <c r="E23" s="69">
        <v>1300</v>
      </c>
      <c r="F23" s="196"/>
      <c r="G23" s="23"/>
      <c r="H23" s="74"/>
      <c r="I23" s="180"/>
      <c r="J23" s="59"/>
      <c r="K23" s="27"/>
      <c r="L23" s="22"/>
      <c r="M23" s="83"/>
      <c r="N23" s="181"/>
      <c r="O23" s="69"/>
      <c r="P23" s="81"/>
      <c r="Q23" s="22"/>
      <c r="R23" s="126"/>
      <c r="S23" s="186"/>
      <c r="T23" s="127"/>
      <c r="U23" s="197"/>
      <c r="V23" s="60"/>
      <c r="W23" s="74"/>
      <c r="X23" s="58"/>
      <c r="Y23" s="59"/>
      <c r="Z23" s="24"/>
    </row>
    <row r="24" spans="2:26" ht="18" customHeight="1">
      <c r="B24" s="253"/>
      <c r="C24" s="273" t="s">
        <v>224</v>
      </c>
      <c r="D24" s="255" t="s">
        <v>528</v>
      </c>
      <c r="E24" s="69">
        <v>2200</v>
      </c>
      <c r="F24" s="196"/>
      <c r="G24" s="23"/>
      <c r="H24" s="74"/>
      <c r="I24" s="180"/>
      <c r="J24" s="59"/>
      <c r="K24" s="27"/>
      <c r="L24" s="22"/>
      <c r="M24" s="83"/>
      <c r="N24" s="181"/>
      <c r="O24" s="69"/>
      <c r="P24" s="81"/>
      <c r="Q24" s="22"/>
      <c r="R24" s="74"/>
      <c r="S24" s="176"/>
      <c r="T24" s="59"/>
      <c r="U24" s="163"/>
      <c r="V24" s="60"/>
      <c r="W24" s="74"/>
      <c r="X24" s="58"/>
      <c r="Y24" s="59"/>
      <c r="Z24" s="24"/>
    </row>
    <row r="25" spans="2:26" ht="18" customHeight="1">
      <c r="B25" s="253"/>
      <c r="C25" s="273" t="s">
        <v>539</v>
      </c>
      <c r="D25" s="255" t="s">
        <v>528</v>
      </c>
      <c r="E25" s="69">
        <v>900</v>
      </c>
      <c r="F25" s="196"/>
      <c r="G25" s="23"/>
      <c r="H25" s="74"/>
      <c r="I25" s="180"/>
      <c r="J25" s="59"/>
      <c r="K25" s="27"/>
      <c r="L25" s="22"/>
      <c r="M25" s="83"/>
      <c r="N25" s="181"/>
      <c r="O25" s="69"/>
      <c r="P25" s="81"/>
      <c r="Q25" s="22"/>
      <c r="R25" s="128"/>
      <c r="S25" s="188"/>
      <c r="T25" s="129"/>
      <c r="U25" s="81"/>
      <c r="V25" s="60"/>
      <c r="W25" s="74"/>
      <c r="X25" s="58"/>
      <c r="Y25" s="59"/>
      <c r="Z25" s="24"/>
    </row>
    <row r="26" spans="2:26" ht="18" customHeight="1">
      <c r="B26" s="253"/>
      <c r="C26" s="273" t="s">
        <v>225</v>
      </c>
      <c r="D26" s="255" t="s">
        <v>377</v>
      </c>
      <c r="E26" s="69">
        <v>450</v>
      </c>
      <c r="F26" s="196"/>
      <c r="G26" s="23"/>
      <c r="H26" s="74"/>
      <c r="I26" s="180"/>
      <c r="J26" s="59"/>
      <c r="K26" s="27"/>
      <c r="L26" s="22"/>
      <c r="M26" s="83"/>
      <c r="N26" s="181"/>
      <c r="O26" s="69"/>
      <c r="P26" s="81"/>
      <c r="Q26" s="22"/>
      <c r="R26" s="128"/>
      <c r="S26" s="188"/>
      <c r="T26" s="129"/>
      <c r="U26" s="81"/>
      <c r="V26" s="60"/>
      <c r="W26" s="74"/>
      <c r="X26" s="58"/>
      <c r="Y26" s="59"/>
      <c r="Z26" s="24"/>
    </row>
    <row r="27" spans="2:26" ht="18" customHeight="1">
      <c r="B27" s="253"/>
      <c r="C27" s="273" t="s">
        <v>226</v>
      </c>
      <c r="D27" s="255" t="s">
        <v>378</v>
      </c>
      <c r="E27" s="69">
        <v>550</v>
      </c>
      <c r="F27" s="196"/>
      <c r="G27" s="23"/>
      <c r="H27" s="74"/>
      <c r="I27" s="180"/>
      <c r="J27" s="59"/>
      <c r="K27" s="27"/>
      <c r="L27" s="22"/>
      <c r="M27" s="83"/>
      <c r="N27" s="181"/>
      <c r="O27" s="69"/>
      <c r="P27" s="81"/>
      <c r="Q27" s="22"/>
      <c r="R27" s="128"/>
      <c r="S27" s="188"/>
      <c r="T27" s="129"/>
      <c r="U27" s="81"/>
      <c r="V27" s="60"/>
      <c r="W27" s="82"/>
      <c r="X27" s="58"/>
      <c r="Y27" s="59"/>
      <c r="Z27" s="24"/>
    </row>
    <row r="28" spans="2:26" ht="18" customHeight="1">
      <c r="B28" s="253"/>
      <c r="C28" s="273" t="s">
        <v>227</v>
      </c>
      <c r="D28" s="255" t="s">
        <v>377</v>
      </c>
      <c r="E28" s="69">
        <v>950</v>
      </c>
      <c r="F28" s="196"/>
      <c r="G28" s="23"/>
      <c r="H28" s="74"/>
      <c r="I28" s="180"/>
      <c r="J28" s="59"/>
      <c r="K28" s="27"/>
      <c r="L28" s="22"/>
      <c r="M28" s="83"/>
      <c r="N28" s="181"/>
      <c r="O28" s="69"/>
      <c r="P28" s="81"/>
      <c r="Q28" s="22"/>
      <c r="R28" s="128"/>
      <c r="S28" s="188"/>
      <c r="T28" s="129"/>
      <c r="U28" s="81"/>
      <c r="V28" s="60"/>
      <c r="W28" s="74"/>
      <c r="X28" s="58"/>
      <c r="Y28" s="59"/>
      <c r="Z28" s="24"/>
    </row>
    <row r="29" spans="2:26" ht="18" customHeight="1">
      <c r="B29" s="22"/>
      <c r="C29" s="111"/>
      <c r="D29" s="176"/>
      <c r="E29" s="59"/>
      <c r="F29" s="24"/>
      <c r="G29" s="23"/>
      <c r="H29" s="83"/>
      <c r="I29" s="181"/>
      <c r="J29" s="69"/>
      <c r="K29" s="27"/>
      <c r="L29" s="22"/>
      <c r="M29" s="83"/>
      <c r="N29" s="181"/>
      <c r="O29" s="69"/>
      <c r="P29" s="81"/>
      <c r="Q29" s="22"/>
      <c r="R29" s="74"/>
      <c r="S29" s="180"/>
      <c r="T29" s="59"/>
      <c r="U29" s="81"/>
      <c r="V29" s="60"/>
      <c r="W29" s="74"/>
      <c r="X29" s="58"/>
      <c r="Y29" s="59"/>
      <c r="Z29" s="24"/>
    </row>
    <row r="30" spans="2:26" ht="18" customHeight="1">
      <c r="B30" s="20"/>
      <c r="C30" s="75"/>
      <c r="D30" s="168"/>
      <c r="E30" s="68"/>
      <c r="F30" s="21"/>
      <c r="G30" s="14"/>
      <c r="H30" s="75"/>
      <c r="I30" s="63"/>
      <c r="J30" s="68"/>
      <c r="K30" s="18"/>
      <c r="L30" s="19"/>
      <c r="M30" s="67"/>
      <c r="N30" s="63"/>
      <c r="O30" s="64"/>
      <c r="P30" s="85"/>
      <c r="Q30" s="19"/>
      <c r="R30" s="79"/>
      <c r="S30" s="66"/>
      <c r="T30" s="64"/>
      <c r="U30" s="85"/>
      <c r="V30" s="77"/>
      <c r="W30" s="67"/>
      <c r="X30" s="63"/>
      <c r="Y30" s="68"/>
      <c r="Z30" s="21"/>
    </row>
    <row r="31" spans="2:26" ht="18" customHeight="1">
      <c r="B31" s="447" t="s">
        <v>1</v>
      </c>
      <c r="C31" s="478"/>
      <c r="D31" s="479"/>
      <c r="E31" s="25">
        <f>SUM(E22:E28)</f>
        <v>8450</v>
      </c>
      <c r="F31" s="21">
        <f>SUM(F22:F28)</f>
        <v>0</v>
      </c>
      <c r="G31" s="480" t="s">
        <v>1</v>
      </c>
      <c r="H31" s="480"/>
      <c r="I31" s="480"/>
      <c r="J31" s="25">
        <f>SUM(J22:J28)</f>
        <v>0</v>
      </c>
      <c r="K31" s="18">
        <f>SUM(K22:K28)</f>
        <v>0</v>
      </c>
      <c r="L31" s="463" t="s">
        <v>1</v>
      </c>
      <c r="M31" s="480"/>
      <c r="N31" s="480"/>
      <c r="O31" s="25">
        <f>SUM(O22:O28)</f>
        <v>0</v>
      </c>
      <c r="P31" s="21">
        <f>SUM(P22:P28)</f>
        <v>0</v>
      </c>
      <c r="Q31" s="463" t="s">
        <v>1</v>
      </c>
      <c r="R31" s="480"/>
      <c r="S31" s="480"/>
      <c r="T31" s="25">
        <f>SUM(T22:T28)</f>
        <v>1350</v>
      </c>
      <c r="U31" s="21">
        <f>SUM(U22:U28)</f>
        <v>0</v>
      </c>
      <c r="V31" s="480" t="s">
        <v>1</v>
      </c>
      <c r="W31" s="480"/>
      <c r="X31" s="480"/>
      <c r="Y31" s="25">
        <f>SUM(Y22:Y28)</f>
        <v>100</v>
      </c>
      <c r="Z31" s="21">
        <f>SUM(Z22:Z28)</f>
        <v>0</v>
      </c>
    </row>
    <row r="32" spans="2:30" s="3" customFormat="1" ht="13.5" customHeight="1">
      <c r="B32" s="8" t="s">
        <v>522</v>
      </c>
      <c r="C32" s="6"/>
      <c r="D32" s="1"/>
      <c r="E32" s="227"/>
      <c r="F32" s="228"/>
      <c r="G32" s="1"/>
      <c r="H32" s="1"/>
      <c r="I32" s="1"/>
      <c r="J32" s="227"/>
      <c r="K32" s="229"/>
      <c r="L32" s="1"/>
      <c r="M32" s="1"/>
      <c r="N32" s="1"/>
      <c r="O32" s="227"/>
      <c r="P32" s="230"/>
      <c r="Q32" s="1"/>
      <c r="R32" s="1"/>
      <c r="S32" s="1"/>
      <c r="T32" s="227"/>
      <c r="U32" s="229"/>
      <c r="V32" s="1"/>
      <c r="W32" s="1"/>
      <c r="X32" s="1"/>
      <c r="Y32" s="227"/>
      <c r="Z32" s="230"/>
      <c r="AA32" s="226"/>
      <c r="AB32" s="231"/>
      <c r="AC32" s="232"/>
      <c r="AD32" s="226"/>
    </row>
    <row r="33" spans="2:29" s="3" customFormat="1" ht="14.25" customHeight="1">
      <c r="B33" s="450" t="s">
        <v>523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206"/>
      <c r="Z33" s="206"/>
      <c r="AA33" s="206"/>
      <c r="AB33" s="206"/>
      <c r="AC33" s="206"/>
    </row>
    <row r="34" spans="2:29" s="3" customFormat="1" ht="14.25" customHeight="1">
      <c r="B34" s="450" t="s">
        <v>520</v>
      </c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206"/>
      <c r="Z34" s="206"/>
      <c r="AA34" s="206"/>
      <c r="AB34" s="206"/>
      <c r="AC34" s="206"/>
    </row>
    <row r="35" spans="2:29" s="3" customFormat="1" ht="13.5">
      <c r="B35" s="450" t="s">
        <v>521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206"/>
      <c r="Z35" s="206"/>
      <c r="AA35" s="206"/>
      <c r="AB35" s="206"/>
      <c r="AC35" s="206"/>
    </row>
    <row r="36" spans="2:26" s="3" customFormat="1" ht="8.25" customHeight="1">
      <c r="B36" s="8"/>
      <c r="C36" s="1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</row>
    <row r="37" spans="2:26" ht="16.5" customHeight="1">
      <c r="B37" s="10" t="s">
        <v>388</v>
      </c>
      <c r="C37" s="11"/>
      <c r="E37" s="11"/>
      <c r="F37" s="11"/>
      <c r="H37" s="11"/>
      <c r="J37" s="11"/>
      <c r="K37" s="11"/>
      <c r="M37" s="12"/>
      <c r="O37" s="16"/>
      <c r="P37" s="17"/>
      <c r="R37" s="12"/>
      <c r="T37" s="16"/>
      <c r="U37" s="17"/>
      <c r="V37" s="449" t="str">
        <f>'岐阜県集計表'!O41</f>
        <v>（2024年5月現在）</v>
      </c>
      <c r="W37" s="486"/>
      <c r="X37" s="486"/>
      <c r="Y37" s="486"/>
      <c r="Z37" s="486"/>
    </row>
    <row r="38" ht="16.5" customHeight="1"/>
  </sheetData>
  <sheetProtection password="CCCF" sheet="1" selectLockedCells="1"/>
  <mergeCells count="46"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O2:S2"/>
    <mergeCell ref="T2:U2"/>
    <mergeCell ref="H4:I4"/>
    <mergeCell ref="O4:P4"/>
    <mergeCell ref="Q4:R4"/>
    <mergeCell ref="C4:E4"/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1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U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99">
        <f>SUM(O4+O14+O20)</f>
        <v>0</v>
      </c>
      <c r="W3" s="500"/>
      <c r="X3" s="500"/>
      <c r="Y3" s="500"/>
      <c r="Z3" s="171" t="s">
        <v>0</v>
      </c>
    </row>
    <row r="4" spans="2:48" ht="30" customHeight="1">
      <c r="B4" s="11" t="s">
        <v>18</v>
      </c>
      <c r="C4" s="446" t="s">
        <v>228</v>
      </c>
      <c r="D4" s="446"/>
      <c r="E4" s="446"/>
      <c r="F4" s="444" t="s">
        <v>8</v>
      </c>
      <c r="G4" s="444"/>
      <c r="H4" s="445">
        <f>SUM(E13+J13+O13+T13+Y13)</f>
        <v>20150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SUM(F13+K13+P13+U13+Z13)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229</v>
      </c>
      <c r="D6" s="272" t="s">
        <v>525</v>
      </c>
      <c r="E6" s="71">
        <v>3450</v>
      </c>
      <c r="F6" s="199"/>
      <c r="G6" s="12"/>
      <c r="H6" s="108"/>
      <c r="I6" s="177"/>
      <c r="J6" s="55"/>
      <c r="K6" s="116"/>
      <c r="L6" s="20"/>
      <c r="M6" s="117" t="s">
        <v>560</v>
      </c>
      <c r="N6" s="178" t="s">
        <v>69</v>
      </c>
      <c r="O6" s="71">
        <v>1300</v>
      </c>
      <c r="P6" s="199"/>
      <c r="Q6" s="20"/>
      <c r="R6" s="119"/>
      <c r="S6" s="177"/>
      <c r="T6" s="120"/>
      <c r="U6" s="118"/>
      <c r="V6" s="56"/>
      <c r="W6" s="73" t="s">
        <v>238</v>
      </c>
      <c r="X6" s="54"/>
      <c r="Y6" s="71">
        <v>600</v>
      </c>
      <c r="Z6" s="199"/>
    </row>
    <row r="7" spans="2:26" ht="18" customHeight="1">
      <c r="B7" s="253"/>
      <c r="C7" s="273" t="s">
        <v>230</v>
      </c>
      <c r="D7" s="274" t="s">
        <v>525</v>
      </c>
      <c r="E7" s="69">
        <v>4300</v>
      </c>
      <c r="F7" s="196"/>
      <c r="G7" s="23"/>
      <c r="H7" s="83"/>
      <c r="I7" s="176"/>
      <c r="J7" s="59"/>
      <c r="K7" s="27"/>
      <c r="L7" s="22"/>
      <c r="M7" s="83" t="s">
        <v>230</v>
      </c>
      <c r="N7" s="179" t="s">
        <v>69</v>
      </c>
      <c r="O7" s="69">
        <v>1000</v>
      </c>
      <c r="P7" s="196"/>
      <c r="Q7" s="22"/>
      <c r="R7" s="123"/>
      <c r="S7" s="176"/>
      <c r="T7" s="59"/>
      <c r="U7" s="81"/>
      <c r="V7" s="60"/>
      <c r="W7" s="74" t="s">
        <v>231</v>
      </c>
      <c r="X7" s="58"/>
      <c r="Y7" s="69">
        <v>750</v>
      </c>
      <c r="Z7" s="196"/>
    </row>
    <row r="8" spans="2:26" ht="18" customHeight="1">
      <c r="B8" s="253"/>
      <c r="C8" s="273" t="s">
        <v>231</v>
      </c>
      <c r="D8" s="274" t="s">
        <v>525</v>
      </c>
      <c r="E8" s="69">
        <v>2100</v>
      </c>
      <c r="F8" s="196"/>
      <c r="G8" s="23"/>
      <c r="H8" s="74"/>
      <c r="I8" s="176"/>
      <c r="J8" s="59"/>
      <c r="K8" s="27"/>
      <c r="L8" s="22"/>
      <c r="M8" s="83" t="s">
        <v>235</v>
      </c>
      <c r="N8" s="179" t="s">
        <v>69</v>
      </c>
      <c r="O8" s="69">
        <v>950</v>
      </c>
      <c r="P8" s="196"/>
      <c r="Q8" s="22"/>
      <c r="R8" s="83"/>
      <c r="S8" s="179"/>
      <c r="T8" s="69"/>
      <c r="U8" s="81"/>
      <c r="V8" s="87"/>
      <c r="W8" s="83"/>
      <c r="X8" s="70"/>
      <c r="Y8" s="69"/>
      <c r="Z8" s="24"/>
    </row>
    <row r="9" spans="2:26" ht="18" customHeight="1">
      <c r="B9" s="253"/>
      <c r="C9" s="273" t="s">
        <v>232</v>
      </c>
      <c r="D9" s="274" t="s">
        <v>525</v>
      </c>
      <c r="E9" s="69">
        <v>2250</v>
      </c>
      <c r="F9" s="196"/>
      <c r="G9" s="23"/>
      <c r="H9" s="74"/>
      <c r="I9" s="176"/>
      <c r="J9" s="59"/>
      <c r="K9" s="27"/>
      <c r="L9" s="22"/>
      <c r="M9" s="83" t="s">
        <v>236</v>
      </c>
      <c r="N9" s="179" t="s">
        <v>69</v>
      </c>
      <c r="O9" s="69">
        <v>200</v>
      </c>
      <c r="P9" s="196"/>
      <c r="Q9" s="22"/>
      <c r="R9" s="83"/>
      <c r="S9" s="179"/>
      <c r="T9" s="69"/>
      <c r="U9" s="81"/>
      <c r="V9" s="87"/>
      <c r="W9" s="83"/>
      <c r="X9" s="70"/>
      <c r="Y9" s="69"/>
      <c r="Z9" s="24"/>
    </row>
    <row r="10" spans="2:26" ht="18" customHeight="1">
      <c r="B10" s="253"/>
      <c r="C10" s="273" t="s">
        <v>233</v>
      </c>
      <c r="D10" s="274" t="s">
        <v>525</v>
      </c>
      <c r="E10" s="69">
        <v>1200</v>
      </c>
      <c r="F10" s="196"/>
      <c r="G10" s="23"/>
      <c r="H10" s="74"/>
      <c r="I10" s="176"/>
      <c r="J10" s="59"/>
      <c r="K10" s="27"/>
      <c r="L10" s="22"/>
      <c r="M10" s="83" t="s">
        <v>237</v>
      </c>
      <c r="N10" s="179" t="s">
        <v>69</v>
      </c>
      <c r="O10" s="69">
        <v>250</v>
      </c>
      <c r="P10" s="196"/>
      <c r="Q10" s="22"/>
      <c r="R10" s="83"/>
      <c r="S10" s="179"/>
      <c r="T10" s="69"/>
      <c r="U10" s="81"/>
      <c r="V10" s="87"/>
      <c r="W10" s="83"/>
      <c r="X10" s="70"/>
      <c r="Y10" s="69"/>
      <c r="Z10" s="24"/>
    </row>
    <row r="11" spans="2:26" ht="18" customHeight="1">
      <c r="B11" s="253"/>
      <c r="C11" s="273" t="s">
        <v>234</v>
      </c>
      <c r="D11" s="255" t="s">
        <v>542</v>
      </c>
      <c r="E11" s="69">
        <v>1800</v>
      </c>
      <c r="F11" s="196"/>
      <c r="G11" s="23"/>
      <c r="H11" s="74"/>
      <c r="I11" s="176"/>
      <c r="J11" s="59"/>
      <c r="K11" s="27"/>
      <c r="L11" s="22"/>
      <c r="M11" s="83"/>
      <c r="N11" s="179"/>
      <c r="O11" s="69"/>
      <c r="P11" s="81"/>
      <c r="Q11" s="22"/>
      <c r="R11" s="83"/>
      <c r="S11" s="179"/>
      <c r="T11" s="69"/>
      <c r="U11" s="81"/>
      <c r="V11" s="87"/>
      <c r="W11" s="83"/>
      <c r="X11" s="70"/>
      <c r="Y11" s="69"/>
      <c r="Z11" s="24"/>
    </row>
    <row r="12" spans="2:26" ht="18" customHeight="1">
      <c r="B12" s="282"/>
      <c r="C12" s="283"/>
      <c r="D12" s="284"/>
      <c r="E12" s="285"/>
      <c r="F12" s="136"/>
      <c r="G12" s="137"/>
      <c r="H12" s="126"/>
      <c r="I12" s="183"/>
      <c r="J12" s="138"/>
      <c r="K12" s="135"/>
      <c r="L12" s="134"/>
      <c r="M12" s="139"/>
      <c r="N12" s="143"/>
      <c r="O12" s="140"/>
      <c r="P12" s="141"/>
      <c r="Q12" s="134"/>
      <c r="R12" s="139"/>
      <c r="S12" s="143"/>
      <c r="T12" s="140"/>
      <c r="U12" s="141"/>
      <c r="V12" s="142"/>
      <c r="W12" s="139"/>
      <c r="X12" s="143"/>
      <c r="Y12" s="140"/>
      <c r="Z12" s="136"/>
    </row>
    <row r="13" spans="2:26" ht="18" customHeight="1">
      <c r="B13" s="476" t="s">
        <v>1</v>
      </c>
      <c r="C13" s="495"/>
      <c r="D13" s="496"/>
      <c r="E13" s="291">
        <f>SUM(E6:E12)</f>
        <v>15100</v>
      </c>
      <c r="F13" s="145">
        <f>SUM(F6:F12)</f>
        <v>0</v>
      </c>
      <c r="G13" s="442" t="s">
        <v>1</v>
      </c>
      <c r="H13" s="442"/>
      <c r="I13" s="442"/>
      <c r="J13" s="144">
        <f>SUM(J6:J12)</f>
        <v>0</v>
      </c>
      <c r="K13" s="9">
        <f>SUM(K6:K12)</f>
        <v>0</v>
      </c>
      <c r="L13" s="447" t="s">
        <v>1</v>
      </c>
      <c r="M13" s="442"/>
      <c r="N13" s="442"/>
      <c r="O13" s="144">
        <f>SUM(O6:O12)</f>
        <v>3700</v>
      </c>
      <c r="P13" s="145">
        <f>SUM(P6:P12)</f>
        <v>0</v>
      </c>
      <c r="Q13" s="447" t="s">
        <v>1</v>
      </c>
      <c r="R13" s="442"/>
      <c r="S13" s="442"/>
      <c r="T13" s="144">
        <f>SUM(T6:T12)</f>
        <v>0</v>
      </c>
      <c r="U13" s="145">
        <f>SUM(U6:U12)</f>
        <v>0</v>
      </c>
      <c r="V13" s="442" t="s">
        <v>1</v>
      </c>
      <c r="W13" s="442"/>
      <c r="X13" s="442"/>
      <c r="Y13" s="144">
        <f>SUM(Y6:Y12)</f>
        <v>1350</v>
      </c>
      <c r="Z13" s="145">
        <f>SUM(Z6:Z12)</f>
        <v>0</v>
      </c>
    </row>
    <row r="14" spans="2:48" ht="30" customHeight="1">
      <c r="B14" s="264" t="s">
        <v>18</v>
      </c>
      <c r="C14" s="490" t="s">
        <v>239</v>
      </c>
      <c r="D14" s="490"/>
      <c r="E14" s="490"/>
      <c r="F14" s="444" t="s">
        <v>8</v>
      </c>
      <c r="G14" s="444"/>
      <c r="H14" s="445">
        <f>SUM(E19+J19+O19+T19+Y19)</f>
        <v>2400</v>
      </c>
      <c r="I14" s="444"/>
      <c r="J14" s="4" t="s">
        <v>0</v>
      </c>
      <c r="K14" s="4" t="s">
        <v>11</v>
      </c>
      <c r="L14" s="5"/>
      <c r="M14" s="174" t="s">
        <v>10</v>
      </c>
      <c r="N14" s="5"/>
      <c r="O14" s="457">
        <f>SUM(F19+K19+P19+U19+Z19)</f>
        <v>0</v>
      </c>
      <c r="P14" s="458"/>
      <c r="Q14" s="459" t="s">
        <v>0</v>
      </c>
      <c r="R14" s="459"/>
      <c r="S14" s="11"/>
      <c r="T14" s="1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2:26" ht="18" customHeight="1">
      <c r="B15" s="476" t="s">
        <v>14</v>
      </c>
      <c r="C15" s="477"/>
      <c r="D15" s="477"/>
      <c r="E15" s="477"/>
      <c r="F15" s="26" t="s">
        <v>12</v>
      </c>
      <c r="G15" s="442" t="s">
        <v>15</v>
      </c>
      <c r="H15" s="442"/>
      <c r="I15" s="442"/>
      <c r="J15" s="443"/>
      <c r="K15" s="13" t="s">
        <v>12</v>
      </c>
      <c r="L15" s="447" t="s">
        <v>16</v>
      </c>
      <c r="M15" s="442"/>
      <c r="N15" s="442"/>
      <c r="O15" s="442"/>
      <c r="P15" s="26" t="s">
        <v>12</v>
      </c>
      <c r="Q15" s="447" t="s">
        <v>73</v>
      </c>
      <c r="R15" s="442"/>
      <c r="S15" s="442"/>
      <c r="T15" s="442"/>
      <c r="U15" s="26" t="s">
        <v>12</v>
      </c>
      <c r="V15" s="442" t="s">
        <v>13</v>
      </c>
      <c r="W15" s="442"/>
      <c r="X15" s="442"/>
      <c r="Y15" s="443"/>
      <c r="Z15" s="15" t="s">
        <v>12</v>
      </c>
    </row>
    <row r="16" spans="2:26" ht="18" customHeight="1">
      <c r="B16" s="249"/>
      <c r="C16" s="271" t="s">
        <v>253</v>
      </c>
      <c r="D16" s="251" t="s">
        <v>528</v>
      </c>
      <c r="E16" s="71">
        <v>2400</v>
      </c>
      <c r="F16" s="199"/>
      <c r="G16" s="12"/>
      <c r="H16" s="108"/>
      <c r="I16" s="177"/>
      <c r="J16" s="55"/>
      <c r="K16" s="116"/>
      <c r="L16" s="20"/>
      <c r="M16" s="117"/>
      <c r="N16" s="178"/>
      <c r="O16" s="71"/>
      <c r="P16" s="246"/>
      <c r="Q16" s="20"/>
      <c r="R16" s="119"/>
      <c r="S16" s="177"/>
      <c r="T16" s="120"/>
      <c r="U16" s="118"/>
      <c r="V16" s="56"/>
      <c r="W16" s="73"/>
      <c r="X16" s="54"/>
      <c r="Y16" s="55"/>
      <c r="Z16" s="115"/>
    </row>
    <row r="17" spans="2:26" ht="18" customHeight="1">
      <c r="B17" s="253"/>
      <c r="C17" s="273"/>
      <c r="D17" s="274"/>
      <c r="E17" s="248"/>
      <c r="F17" s="24"/>
      <c r="G17" s="23"/>
      <c r="H17" s="83"/>
      <c r="I17" s="176"/>
      <c r="J17" s="59"/>
      <c r="K17" s="27"/>
      <c r="L17" s="22"/>
      <c r="M17" s="83"/>
      <c r="N17" s="179"/>
      <c r="O17" s="69"/>
      <c r="P17" s="81"/>
      <c r="Q17" s="22"/>
      <c r="R17" s="123"/>
      <c r="S17" s="176"/>
      <c r="T17" s="59"/>
      <c r="U17" s="81"/>
      <c r="V17" s="60"/>
      <c r="W17" s="74"/>
      <c r="X17" s="58"/>
      <c r="Y17" s="59"/>
      <c r="Z17" s="24"/>
    </row>
    <row r="18" spans="2:26" ht="18" customHeight="1">
      <c r="B18" s="282"/>
      <c r="C18" s="295"/>
      <c r="D18" s="284"/>
      <c r="E18" s="285"/>
      <c r="F18" s="136"/>
      <c r="G18" s="137"/>
      <c r="H18" s="126"/>
      <c r="I18" s="186"/>
      <c r="J18" s="127"/>
      <c r="K18" s="135"/>
      <c r="L18" s="134"/>
      <c r="M18" s="139"/>
      <c r="N18" s="189"/>
      <c r="O18" s="127"/>
      <c r="P18" s="141"/>
      <c r="Q18" s="134"/>
      <c r="R18" s="139"/>
      <c r="S18" s="189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6" t="s">
        <v>1</v>
      </c>
      <c r="C19" s="495"/>
      <c r="D19" s="496"/>
      <c r="E19" s="291">
        <f>SUM(E16:E18)</f>
        <v>2400</v>
      </c>
      <c r="F19" s="145">
        <f>SUM(F16:F18)</f>
        <v>0</v>
      </c>
      <c r="G19" s="442" t="s">
        <v>1</v>
      </c>
      <c r="H19" s="442"/>
      <c r="I19" s="442"/>
      <c r="J19" s="144">
        <f>SUM(J16:J18)</f>
        <v>0</v>
      </c>
      <c r="K19" s="9">
        <f>SUM(K16:K18)</f>
        <v>0</v>
      </c>
      <c r="L19" s="447" t="s">
        <v>1</v>
      </c>
      <c r="M19" s="442"/>
      <c r="N19" s="442"/>
      <c r="O19" s="144">
        <f>SUM(O16:O18)</f>
        <v>0</v>
      </c>
      <c r="P19" s="145">
        <f>SUM(P16:P18)</f>
        <v>0</v>
      </c>
      <c r="Q19" s="447" t="s">
        <v>1</v>
      </c>
      <c r="R19" s="442"/>
      <c r="S19" s="442"/>
      <c r="T19" s="144">
        <f>SUM(T16:T18)</f>
        <v>0</v>
      </c>
      <c r="U19" s="145">
        <f>SUM(U16:U18)</f>
        <v>0</v>
      </c>
      <c r="V19" s="442" t="s">
        <v>1</v>
      </c>
      <c r="W19" s="442"/>
      <c r="X19" s="442"/>
      <c r="Y19" s="144">
        <f>SUM(Y16:Y18)</f>
        <v>0</v>
      </c>
      <c r="Z19" s="145">
        <f>SUM(Z16:Z18)</f>
        <v>0</v>
      </c>
    </row>
    <row r="20" spans="2:48" ht="30" customHeight="1">
      <c r="B20" s="264" t="s">
        <v>18</v>
      </c>
      <c r="C20" s="490" t="s">
        <v>240</v>
      </c>
      <c r="D20" s="490"/>
      <c r="E20" s="490"/>
      <c r="F20" s="444" t="s">
        <v>8</v>
      </c>
      <c r="G20" s="444"/>
      <c r="H20" s="445">
        <f>SUM(E34+J34+O34+T34+Y34)</f>
        <v>27150</v>
      </c>
      <c r="I20" s="444"/>
      <c r="J20" s="4" t="s">
        <v>0</v>
      </c>
      <c r="K20" s="4" t="s">
        <v>11</v>
      </c>
      <c r="L20" s="5"/>
      <c r="M20" s="174" t="s">
        <v>10</v>
      </c>
      <c r="N20" s="5"/>
      <c r="O20" s="457">
        <f>SUM(F34+K34+P34+U34+Z34)</f>
        <v>0</v>
      </c>
      <c r="P20" s="458"/>
      <c r="Q20" s="459" t="s">
        <v>0</v>
      </c>
      <c r="R20" s="459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2:26" ht="18" customHeight="1">
      <c r="B21" s="476" t="s">
        <v>14</v>
      </c>
      <c r="C21" s="477"/>
      <c r="D21" s="477"/>
      <c r="E21" s="477"/>
      <c r="F21" s="26" t="s">
        <v>12</v>
      </c>
      <c r="G21" s="442" t="s">
        <v>15</v>
      </c>
      <c r="H21" s="442"/>
      <c r="I21" s="442"/>
      <c r="J21" s="443"/>
      <c r="K21" s="13" t="s">
        <v>12</v>
      </c>
      <c r="L21" s="447" t="s">
        <v>16</v>
      </c>
      <c r="M21" s="442"/>
      <c r="N21" s="442"/>
      <c r="O21" s="442"/>
      <c r="P21" s="28" t="s">
        <v>12</v>
      </c>
      <c r="Q21" s="447" t="s">
        <v>73</v>
      </c>
      <c r="R21" s="442"/>
      <c r="S21" s="442"/>
      <c r="T21" s="442"/>
      <c r="U21" s="26" t="s">
        <v>12</v>
      </c>
      <c r="V21" s="442" t="s">
        <v>13</v>
      </c>
      <c r="W21" s="442"/>
      <c r="X21" s="442"/>
      <c r="Y21" s="443"/>
      <c r="Z21" s="15" t="s">
        <v>12</v>
      </c>
    </row>
    <row r="22" spans="2:26" ht="18" customHeight="1">
      <c r="B22" s="249"/>
      <c r="C22" s="296" t="s">
        <v>241</v>
      </c>
      <c r="D22" s="251" t="s">
        <v>528</v>
      </c>
      <c r="E22" s="71">
        <v>6900</v>
      </c>
      <c r="F22" s="199"/>
      <c r="G22" s="12"/>
      <c r="H22" s="106"/>
      <c r="I22" s="177"/>
      <c r="J22" s="55"/>
      <c r="K22" s="116"/>
      <c r="L22" s="151"/>
      <c r="M22" s="149" t="s">
        <v>250</v>
      </c>
      <c r="N22" s="190" t="s">
        <v>69</v>
      </c>
      <c r="O22" s="303">
        <v>600</v>
      </c>
      <c r="P22" s="199"/>
      <c r="Q22" s="155"/>
      <c r="R22" s="106"/>
      <c r="S22" s="177"/>
      <c r="T22" s="152"/>
      <c r="U22" s="156"/>
      <c r="V22" s="56"/>
      <c r="W22" s="73" t="s">
        <v>252</v>
      </c>
      <c r="X22" s="54"/>
      <c r="Y22" s="71">
        <v>1050</v>
      </c>
      <c r="Z22" s="199"/>
    </row>
    <row r="23" spans="2:26" ht="18" customHeight="1">
      <c r="B23" s="253"/>
      <c r="C23" s="273" t="s">
        <v>242</v>
      </c>
      <c r="D23" s="274" t="s">
        <v>380</v>
      </c>
      <c r="E23" s="69">
        <v>1650</v>
      </c>
      <c r="F23" s="196"/>
      <c r="G23" s="23"/>
      <c r="H23" s="83"/>
      <c r="I23" s="176"/>
      <c r="J23" s="59"/>
      <c r="K23" s="27"/>
      <c r="L23" s="148"/>
      <c r="M23" s="100" t="s">
        <v>251</v>
      </c>
      <c r="N23" s="179" t="s">
        <v>69</v>
      </c>
      <c r="O23" s="69">
        <v>300</v>
      </c>
      <c r="P23" s="196"/>
      <c r="Q23" s="20"/>
      <c r="R23" s="150"/>
      <c r="S23" s="188"/>
      <c r="T23" s="129"/>
      <c r="U23" s="118"/>
      <c r="V23" s="60"/>
      <c r="W23" s="83" t="s">
        <v>458</v>
      </c>
      <c r="X23" s="70"/>
      <c r="Y23" s="69">
        <v>400</v>
      </c>
      <c r="Z23" s="196"/>
    </row>
    <row r="24" spans="2:26" ht="18" customHeight="1">
      <c r="B24" s="253"/>
      <c r="C24" s="273" t="s">
        <v>243</v>
      </c>
      <c r="D24" s="274" t="s">
        <v>525</v>
      </c>
      <c r="E24" s="69">
        <v>1450</v>
      </c>
      <c r="F24" s="196"/>
      <c r="G24" s="23"/>
      <c r="H24" s="83"/>
      <c r="I24" s="176"/>
      <c r="J24" s="59"/>
      <c r="K24" s="27"/>
      <c r="L24" s="22"/>
      <c r="M24" s="83" t="s">
        <v>395</v>
      </c>
      <c r="N24" s="179" t="s">
        <v>69</v>
      </c>
      <c r="O24" s="69">
        <v>2100</v>
      </c>
      <c r="P24" s="196"/>
      <c r="Q24" s="22"/>
      <c r="R24" s="130"/>
      <c r="S24" s="176"/>
      <c r="T24" s="59"/>
      <c r="U24" s="81"/>
      <c r="V24" s="60"/>
      <c r="W24" s="74"/>
      <c r="X24" s="58"/>
      <c r="Y24" s="59"/>
      <c r="Z24" s="24"/>
    </row>
    <row r="25" spans="2:26" ht="18" customHeight="1">
      <c r="B25" s="253"/>
      <c r="C25" s="273" t="s">
        <v>559</v>
      </c>
      <c r="D25" s="274" t="s">
        <v>525</v>
      </c>
      <c r="E25" s="69">
        <v>1300</v>
      </c>
      <c r="F25" s="196"/>
      <c r="G25" s="23"/>
      <c r="H25" s="83"/>
      <c r="I25" s="176"/>
      <c r="J25" s="59"/>
      <c r="K25" s="27"/>
      <c r="L25" s="22"/>
      <c r="M25" s="83"/>
      <c r="N25" s="179"/>
      <c r="O25" s="69"/>
      <c r="P25" s="297"/>
      <c r="Q25" s="22"/>
      <c r="R25" s="123"/>
      <c r="S25" s="176"/>
      <c r="T25" s="59"/>
      <c r="U25" s="81"/>
      <c r="V25" s="60"/>
      <c r="W25" s="74"/>
      <c r="X25" s="58"/>
      <c r="Y25" s="59"/>
      <c r="Z25" s="24"/>
    </row>
    <row r="26" spans="2:26" ht="18" customHeight="1">
      <c r="B26" s="253"/>
      <c r="C26" s="273" t="s">
        <v>244</v>
      </c>
      <c r="D26" s="274" t="s">
        <v>525</v>
      </c>
      <c r="E26" s="69">
        <v>3150</v>
      </c>
      <c r="F26" s="196"/>
      <c r="G26" s="23"/>
      <c r="H26" s="83"/>
      <c r="I26" s="176"/>
      <c r="J26" s="59"/>
      <c r="K26" s="27"/>
      <c r="L26" s="22"/>
      <c r="M26" s="83"/>
      <c r="N26" s="179"/>
      <c r="O26" s="69"/>
      <c r="P26" s="153"/>
      <c r="Q26" s="22"/>
      <c r="R26" s="123"/>
      <c r="S26" s="176"/>
      <c r="T26" s="59"/>
      <c r="U26" s="81"/>
      <c r="V26" s="60"/>
      <c r="W26" s="74"/>
      <c r="X26" s="58"/>
      <c r="Y26" s="59"/>
      <c r="Z26" s="24"/>
    </row>
    <row r="27" spans="2:26" ht="18" customHeight="1">
      <c r="B27" s="253"/>
      <c r="C27" s="273" t="s">
        <v>245</v>
      </c>
      <c r="D27" s="274" t="s">
        <v>380</v>
      </c>
      <c r="E27" s="69">
        <v>900</v>
      </c>
      <c r="F27" s="196"/>
      <c r="G27" s="23"/>
      <c r="H27" s="83"/>
      <c r="I27" s="176"/>
      <c r="J27" s="59"/>
      <c r="K27" s="27"/>
      <c r="L27" s="22"/>
      <c r="M27" s="83"/>
      <c r="N27" s="179"/>
      <c r="O27" s="59"/>
      <c r="P27" s="153"/>
      <c r="Q27" s="22"/>
      <c r="R27" s="123"/>
      <c r="S27" s="176"/>
      <c r="T27" s="59"/>
      <c r="U27" s="81"/>
      <c r="V27" s="60"/>
      <c r="W27" s="74"/>
      <c r="X27" s="58"/>
      <c r="Y27" s="59"/>
      <c r="Z27" s="24"/>
    </row>
    <row r="28" spans="2:26" ht="18" customHeight="1">
      <c r="B28" s="253"/>
      <c r="C28" s="273" t="s">
        <v>246</v>
      </c>
      <c r="D28" s="274" t="s">
        <v>380</v>
      </c>
      <c r="E28" s="69">
        <v>1450</v>
      </c>
      <c r="F28" s="196"/>
      <c r="G28" s="23"/>
      <c r="H28" s="74"/>
      <c r="I28" s="176"/>
      <c r="J28" s="59"/>
      <c r="K28" s="27"/>
      <c r="L28" s="22"/>
      <c r="M28" s="83"/>
      <c r="N28" s="179"/>
      <c r="O28" s="59"/>
      <c r="P28" s="153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53"/>
      <c r="C29" s="273" t="s">
        <v>247</v>
      </c>
      <c r="D29" s="274" t="s">
        <v>525</v>
      </c>
      <c r="E29" s="69">
        <v>1250</v>
      </c>
      <c r="F29" s="196"/>
      <c r="G29" s="23"/>
      <c r="H29" s="74"/>
      <c r="I29" s="176"/>
      <c r="J29" s="59"/>
      <c r="K29" s="27"/>
      <c r="L29" s="22"/>
      <c r="M29" s="83"/>
      <c r="N29" s="179"/>
      <c r="O29" s="59"/>
      <c r="P29" s="153"/>
      <c r="Q29" s="22"/>
      <c r="R29" s="83"/>
      <c r="S29" s="179"/>
      <c r="T29" s="69"/>
      <c r="U29" s="81"/>
      <c r="V29" s="87"/>
      <c r="W29" s="83"/>
      <c r="X29" s="70"/>
      <c r="Y29" s="69"/>
      <c r="Z29" s="24"/>
    </row>
    <row r="30" spans="2:26" ht="18" customHeight="1">
      <c r="B30" s="253"/>
      <c r="C30" s="273" t="s">
        <v>248</v>
      </c>
      <c r="D30" s="274" t="s">
        <v>525</v>
      </c>
      <c r="E30" s="69">
        <v>1950</v>
      </c>
      <c r="F30" s="196"/>
      <c r="G30" s="23"/>
      <c r="H30" s="74"/>
      <c r="I30" s="176"/>
      <c r="J30" s="59"/>
      <c r="K30" s="27"/>
      <c r="L30" s="22"/>
      <c r="M30" s="83"/>
      <c r="N30" s="179"/>
      <c r="O30" s="59"/>
      <c r="P30" s="153"/>
      <c r="Q30" s="22"/>
      <c r="R30" s="83"/>
      <c r="S30" s="179"/>
      <c r="T30" s="69"/>
      <c r="U30" s="81"/>
      <c r="V30" s="87"/>
      <c r="W30" s="83"/>
      <c r="X30" s="70"/>
      <c r="Y30" s="69"/>
      <c r="Z30" s="24"/>
    </row>
    <row r="31" spans="2:26" ht="18" customHeight="1">
      <c r="B31" s="253"/>
      <c r="C31" s="273" t="s">
        <v>249</v>
      </c>
      <c r="D31" s="255" t="s">
        <v>528</v>
      </c>
      <c r="E31" s="69">
        <v>2700</v>
      </c>
      <c r="F31" s="196"/>
      <c r="G31" s="23"/>
      <c r="H31" s="74"/>
      <c r="I31" s="176"/>
      <c r="J31" s="59"/>
      <c r="K31" s="27"/>
      <c r="L31" s="22"/>
      <c r="M31" s="83"/>
      <c r="N31" s="179"/>
      <c r="O31" s="59"/>
      <c r="P31" s="153"/>
      <c r="Q31" s="22"/>
      <c r="R31" s="83"/>
      <c r="S31" s="179"/>
      <c r="T31" s="69"/>
      <c r="U31" s="81"/>
      <c r="V31" s="87"/>
      <c r="W31" s="83"/>
      <c r="X31" s="70"/>
      <c r="Y31" s="69"/>
      <c r="Z31" s="24"/>
    </row>
    <row r="32" spans="2:26" ht="18" customHeight="1">
      <c r="B32" s="22"/>
      <c r="C32" s="111"/>
      <c r="D32" s="176"/>
      <c r="E32" s="69"/>
      <c r="F32" s="24"/>
      <c r="G32" s="23"/>
      <c r="H32" s="74"/>
      <c r="I32" s="176"/>
      <c r="J32" s="59"/>
      <c r="K32" s="27"/>
      <c r="L32" s="22"/>
      <c r="M32" s="83"/>
      <c r="N32" s="179"/>
      <c r="O32" s="59"/>
      <c r="P32" s="153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134"/>
      <c r="C33" s="126"/>
      <c r="D33" s="183"/>
      <c r="E33" s="127"/>
      <c r="F33" s="136"/>
      <c r="G33" s="137"/>
      <c r="H33" s="126"/>
      <c r="I33" s="183"/>
      <c r="J33" s="138"/>
      <c r="K33" s="135"/>
      <c r="L33" s="134"/>
      <c r="M33" s="139"/>
      <c r="N33" s="143"/>
      <c r="O33" s="140"/>
      <c r="P33" s="154"/>
      <c r="Q33" s="134"/>
      <c r="R33" s="139"/>
      <c r="S33" s="143"/>
      <c r="T33" s="140"/>
      <c r="U33" s="141"/>
      <c r="V33" s="142"/>
      <c r="W33" s="139"/>
      <c r="X33" s="143"/>
      <c r="Y33" s="140"/>
      <c r="Z33" s="136"/>
    </row>
    <row r="34" spans="2:26" ht="18" customHeight="1">
      <c r="B34" s="447" t="s">
        <v>1</v>
      </c>
      <c r="C34" s="491"/>
      <c r="D34" s="492"/>
      <c r="E34" s="144">
        <f>SUM(E22:E33)</f>
        <v>22700</v>
      </c>
      <c r="F34" s="145">
        <f>SUM(F22:F33)</f>
        <v>0</v>
      </c>
      <c r="G34" s="442" t="s">
        <v>1</v>
      </c>
      <c r="H34" s="442"/>
      <c r="I34" s="442"/>
      <c r="J34" s="144">
        <f>SUM(J22:J33)</f>
        <v>0</v>
      </c>
      <c r="K34" s="9">
        <f>SUM(K22:K33)</f>
        <v>0</v>
      </c>
      <c r="L34" s="447" t="s">
        <v>1</v>
      </c>
      <c r="M34" s="442"/>
      <c r="N34" s="442"/>
      <c r="O34" s="144">
        <f>SUM(O22:O33)</f>
        <v>3000</v>
      </c>
      <c r="P34" s="9">
        <f>SUM(P22:P33)</f>
        <v>0</v>
      </c>
      <c r="Q34" s="447" t="s">
        <v>1</v>
      </c>
      <c r="R34" s="442"/>
      <c r="S34" s="442"/>
      <c r="T34" s="144">
        <f>SUM(T22:T33)</f>
        <v>0</v>
      </c>
      <c r="U34" s="145">
        <f>SUM(U22:U33)</f>
        <v>0</v>
      </c>
      <c r="V34" s="442" t="s">
        <v>1</v>
      </c>
      <c r="W34" s="442"/>
      <c r="X34" s="442"/>
      <c r="Y34" s="144">
        <f>SUM(Y22:Y33)</f>
        <v>1450</v>
      </c>
      <c r="Z34" s="145">
        <f>SUM(Z22:Z33)</f>
        <v>0</v>
      </c>
    </row>
    <row r="35" spans="2:30" s="3" customFormat="1" ht="13.5" customHeight="1">
      <c r="B35" s="8" t="s">
        <v>522</v>
      </c>
      <c r="C35" s="6"/>
      <c r="D35" s="1"/>
      <c r="E35" s="227"/>
      <c r="F35" s="228"/>
      <c r="G35" s="1"/>
      <c r="H35" s="1"/>
      <c r="I35" s="1"/>
      <c r="J35" s="227"/>
      <c r="K35" s="229"/>
      <c r="L35" s="1"/>
      <c r="M35" s="1"/>
      <c r="N35" s="1"/>
      <c r="O35" s="227"/>
      <c r="P35" s="230"/>
      <c r="Q35" s="1"/>
      <c r="R35" s="1"/>
      <c r="S35" s="1"/>
      <c r="T35" s="227"/>
      <c r="U35" s="229"/>
      <c r="V35" s="1"/>
      <c r="W35" s="1"/>
      <c r="X35" s="1"/>
      <c r="Y35" s="227"/>
      <c r="Z35" s="230"/>
      <c r="AA35" s="226"/>
      <c r="AB35" s="231"/>
      <c r="AC35" s="232"/>
      <c r="AD35" s="226"/>
    </row>
    <row r="36" spans="2:29" s="3" customFormat="1" ht="14.25" customHeight="1">
      <c r="B36" s="450" t="s">
        <v>523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206"/>
      <c r="Z36" s="206"/>
      <c r="AA36" s="206"/>
      <c r="AB36" s="206"/>
      <c r="AC36" s="206"/>
    </row>
    <row r="37" spans="2:29" s="3" customFormat="1" ht="14.25" customHeight="1">
      <c r="B37" s="450" t="s">
        <v>520</v>
      </c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206"/>
      <c r="Z37" s="206"/>
      <c r="AA37" s="206"/>
      <c r="AB37" s="206"/>
      <c r="AC37" s="206"/>
    </row>
    <row r="38" spans="2:29" s="3" customFormat="1" ht="13.5">
      <c r="B38" s="450" t="s">
        <v>521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06"/>
      <c r="Z38" s="206"/>
      <c r="AA38" s="206"/>
      <c r="AB38" s="206"/>
      <c r="AC38" s="206"/>
    </row>
    <row r="39" spans="2:26" s="3" customFormat="1" ht="8.25" customHeight="1">
      <c r="B39" s="8"/>
      <c r="C39" s="1"/>
      <c r="D39" s="1"/>
      <c r="E39" s="227"/>
      <c r="F39" s="228"/>
      <c r="G39" s="1"/>
      <c r="H39" s="1"/>
      <c r="I39" s="1"/>
      <c r="J39" s="227"/>
      <c r="K39" s="229"/>
      <c r="L39" s="1"/>
      <c r="M39" s="1"/>
      <c r="N39" s="1"/>
      <c r="O39" s="227"/>
      <c r="P39" s="230"/>
      <c r="Q39" s="1"/>
      <c r="R39" s="1"/>
      <c r="S39" s="1"/>
      <c r="T39" s="227"/>
      <c r="U39" s="229"/>
      <c r="V39" s="1"/>
      <c r="W39" s="1"/>
      <c r="X39" s="1"/>
      <c r="Y39" s="227"/>
      <c r="Z39" s="230"/>
    </row>
    <row r="40" spans="2:26" ht="16.5" customHeight="1">
      <c r="B40" s="10" t="s">
        <v>388</v>
      </c>
      <c r="C40" s="11"/>
      <c r="E40" s="11"/>
      <c r="F40" s="11"/>
      <c r="H40" s="11"/>
      <c r="J40" s="11"/>
      <c r="K40" s="11"/>
      <c r="M40" s="12"/>
      <c r="O40" s="16"/>
      <c r="P40" s="17"/>
      <c r="R40" s="12"/>
      <c r="T40" s="16"/>
      <c r="U40" s="17"/>
      <c r="V40" s="449" t="str">
        <f>'岐阜県集計表'!O41</f>
        <v>（2024年5月現在）</v>
      </c>
      <c r="W40" s="486"/>
      <c r="X40" s="486"/>
      <c r="Y40" s="486"/>
      <c r="Z40" s="486"/>
    </row>
  </sheetData>
  <sheetProtection password="CCCF" sheet="1" selectLockedCells="1"/>
  <mergeCells count="61"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  <mergeCell ref="C20:E20"/>
    <mergeCell ref="Q34:S34"/>
    <mergeCell ref="V34:X34"/>
    <mergeCell ref="V21:Y21"/>
    <mergeCell ref="L19:N19"/>
    <mergeCell ref="G19:I19"/>
    <mergeCell ref="V19:X19"/>
    <mergeCell ref="V40:Z40"/>
    <mergeCell ref="B37:X37"/>
    <mergeCell ref="B34:D34"/>
    <mergeCell ref="G34:I34"/>
    <mergeCell ref="L34:N34"/>
    <mergeCell ref="B36:X36"/>
    <mergeCell ref="B38:X38"/>
    <mergeCell ref="O14:P14"/>
    <mergeCell ref="F14:G14"/>
    <mergeCell ref="O4:P4"/>
    <mergeCell ref="G13:I13"/>
    <mergeCell ref="Q13:S13"/>
    <mergeCell ref="L5:O5"/>
    <mergeCell ref="H4:I4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99">
        <f>SUM(O4+O14+O23)</f>
        <v>0</v>
      </c>
      <c r="W3" s="500"/>
      <c r="X3" s="500"/>
      <c r="Y3" s="500"/>
      <c r="Z3" s="171" t="s">
        <v>0</v>
      </c>
    </row>
    <row r="4" spans="2:49" ht="30" customHeight="1">
      <c r="B4" s="11" t="s">
        <v>18</v>
      </c>
      <c r="C4" s="446" t="s">
        <v>254</v>
      </c>
      <c r="D4" s="446"/>
      <c r="E4" s="446"/>
      <c r="F4" s="444" t="s">
        <v>8</v>
      </c>
      <c r="G4" s="444"/>
      <c r="H4" s="445">
        <f>SUM(E13+J13+O13+T13+Y13)</f>
        <v>12950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SUM(F13+K13+P13+U13+Z13)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261</v>
      </c>
      <c r="D6" s="272" t="s">
        <v>525</v>
      </c>
      <c r="E6" s="71">
        <v>5050</v>
      </c>
      <c r="F6" s="199"/>
      <c r="G6" s="12"/>
      <c r="H6" s="108"/>
      <c r="I6" s="177"/>
      <c r="J6" s="55"/>
      <c r="K6" s="116"/>
      <c r="L6" s="20"/>
      <c r="M6" s="117" t="s">
        <v>267</v>
      </c>
      <c r="N6" s="178" t="s">
        <v>69</v>
      </c>
      <c r="O6" s="71">
        <v>900</v>
      </c>
      <c r="P6" s="199"/>
      <c r="Q6" s="20"/>
      <c r="R6" s="119"/>
      <c r="S6" s="177"/>
      <c r="T6" s="120"/>
      <c r="U6" s="118"/>
      <c r="V6" s="56"/>
      <c r="W6" s="73" t="s">
        <v>268</v>
      </c>
      <c r="X6" s="54"/>
      <c r="Y6" s="71">
        <v>750</v>
      </c>
      <c r="Z6" s="199"/>
    </row>
    <row r="7" spans="2:26" ht="18" customHeight="1">
      <c r="B7" s="253"/>
      <c r="C7" s="273" t="s">
        <v>262</v>
      </c>
      <c r="D7" s="255" t="s">
        <v>525</v>
      </c>
      <c r="E7" s="69">
        <v>1300</v>
      </c>
      <c r="F7" s="196"/>
      <c r="G7" s="23"/>
      <c r="H7" s="83"/>
      <c r="I7" s="176"/>
      <c r="J7" s="59"/>
      <c r="K7" s="27"/>
      <c r="L7" s="22"/>
      <c r="M7" s="83" t="s">
        <v>266</v>
      </c>
      <c r="N7" s="179" t="s">
        <v>69</v>
      </c>
      <c r="O7" s="69">
        <v>200</v>
      </c>
      <c r="P7" s="196"/>
      <c r="Q7" s="22"/>
      <c r="R7" s="123"/>
      <c r="S7" s="176"/>
      <c r="T7" s="59"/>
      <c r="U7" s="81"/>
      <c r="V7" s="60"/>
      <c r="W7" s="74"/>
      <c r="X7" s="58"/>
      <c r="Y7" s="59"/>
      <c r="Z7" s="24"/>
    </row>
    <row r="8" spans="2:26" ht="18" customHeight="1">
      <c r="B8" s="253"/>
      <c r="C8" s="273" t="s">
        <v>263</v>
      </c>
      <c r="D8" s="255" t="s">
        <v>525</v>
      </c>
      <c r="E8" s="69">
        <v>1150</v>
      </c>
      <c r="F8" s="196"/>
      <c r="G8" s="23"/>
      <c r="H8" s="74"/>
      <c r="I8" s="176"/>
      <c r="J8" s="59"/>
      <c r="K8" s="27"/>
      <c r="L8" s="22"/>
      <c r="M8" s="83" t="s">
        <v>264</v>
      </c>
      <c r="N8" s="179" t="s">
        <v>70</v>
      </c>
      <c r="O8" s="69">
        <v>350</v>
      </c>
      <c r="P8" s="196"/>
      <c r="Q8" s="22"/>
      <c r="R8" s="83"/>
      <c r="S8" s="179"/>
      <c r="T8" s="69"/>
      <c r="U8" s="81"/>
      <c r="V8" s="87"/>
      <c r="W8" s="83"/>
      <c r="X8" s="70"/>
      <c r="Y8" s="69"/>
      <c r="Z8" s="24"/>
    </row>
    <row r="9" spans="2:26" ht="18" customHeight="1">
      <c r="B9" s="253"/>
      <c r="C9" s="273" t="s">
        <v>264</v>
      </c>
      <c r="D9" s="255" t="s">
        <v>524</v>
      </c>
      <c r="E9" s="69">
        <v>1200</v>
      </c>
      <c r="F9" s="196"/>
      <c r="G9" s="23"/>
      <c r="H9" s="74"/>
      <c r="I9" s="176"/>
      <c r="J9" s="59"/>
      <c r="K9" s="27"/>
      <c r="L9" s="22"/>
      <c r="M9" s="83" t="s">
        <v>265</v>
      </c>
      <c r="N9" s="179" t="s">
        <v>69</v>
      </c>
      <c r="O9" s="69">
        <v>300</v>
      </c>
      <c r="P9" s="196"/>
      <c r="Q9" s="22"/>
      <c r="R9" s="83"/>
      <c r="S9" s="179"/>
      <c r="T9" s="69"/>
      <c r="U9" s="81"/>
      <c r="V9" s="87"/>
      <c r="W9" s="83"/>
      <c r="X9" s="70"/>
      <c r="Y9" s="69"/>
      <c r="Z9" s="24"/>
    </row>
    <row r="10" spans="2:26" ht="18" customHeight="1">
      <c r="B10" s="253"/>
      <c r="C10" s="273" t="s">
        <v>265</v>
      </c>
      <c r="D10" s="274" t="s">
        <v>368</v>
      </c>
      <c r="E10" s="69">
        <v>1750</v>
      </c>
      <c r="F10" s="196"/>
      <c r="G10" s="23"/>
      <c r="H10" s="74"/>
      <c r="I10" s="176"/>
      <c r="J10" s="59"/>
      <c r="K10" s="27"/>
      <c r="L10" s="22"/>
      <c r="M10" s="83"/>
      <c r="N10" s="179"/>
      <c r="O10" s="69"/>
      <c r="P10" s="163"/>
      <c r="Q10" s="22"/>
      <c r="R10" s="83"/>
      <c r="S10" s="179"/>
      <c r="T10" s="69"/>
      <c r="U10" s="81"/>
      <c r="V10" s="87"/>
      <c r="W10" s="83"/>
      <c r="X10" s="70"/>
      <c r="Y10" s="69"/>
      <c r="Z10" s="24"/>
    </row>
    <row r="11" spans="2:26" ht="18" customHeight="1">
      <c r="B11" s="253"/>
      <c r="C11" s="273"/>
      <c r="D11" s="274"/>
      <c r="E11" s="248"/>
      <c r="F11" s="24"/>
      <c r="G11" s="23"/>
      <c r="H11" s="83"/>
      <c r="I11" s="179"/>
      <c r="J11" s="69"/>
      <c r="K11" s="27"/>
      <c r="L11" s="22"/>
      <c r="M11" s="83"/>
      <c r="N11" s="179"/>
      <c r="O11" s="59"/>
      <c r="P11" s="81"/>
      <c r="Q11" s="22"/>
      <c r="R11" s="83"/>
      <c r="S11" s="179"/>
      <c r="T11" s="69"/>
      <c r="U11" s="81"/>
      <c r="V11" s="87"/>
      <c r="W11" s="83"/>
      <c r="X11" s="70"/>
      <c r="Y11" s="69"/>
      <c r="Z11" s="24"/>
    </row>
    <row r="12" spans="2:26" ht="18" customHeight="1">
      <c r="B12" s="282"/>
      <c r="C12" s="283"/>
      <c r="D12" s="284"/>
      <c r="E12" s="285"/>
      <c r="F12" s="136"/>
      <c r="G12" s="137"/>
      <c r="H12" s="126"/>
      <c r="I12" s="183"/>
      <c r="J12" s="138"/>
      <c r="K12" s="135"/>
      <c r="L12" s="134"/>
      <c r="M12" s="139"/>
      <c r="N12" s="143"/>
      <c r="O12" s="140"/>
      <c r="P12" s="141"/>
      <c r="Q12" s="134"/>
      <c r="R12" s="139"/>
      <c r="S12" s="143"/>
      <c r="T12" s="140"/>
      <c r="U12" s="141"/>
      <c r="V12" s="142"/>
      <c r="W12" s="139"/>
      <c r="X12" s="143"/>
      <c r="Y12" s="140"/>
      <c r="Z12" s="136"/>
    </row>
    <row r="13" spans="2:26" ht="18" customHeight="1">
      <c r="B13" s="476" t="s">
        <v>1</v>
      </c>
      <c r="C13" s="495"/>
      <c r="D13" s="496"/>
      <c r="E13" s="291">
        <f>SUM(E6:E12)</f>
        <v>10450</v>
      </c>
      <c r="F13" s="145">
        <f>SUM(F6:F12)</f>
        <v>0</v>
      </c>
      <c r="G13" s="442" t="s">
        <v>1</v>
      </c>
      <c r="H13" s="442"/>
      <c r="I13" s="442"/>
      <c r="J13" s="144">
        <f>SUM(J6:J12)</f>
        <v>0</v>
      </c>
      <c r="K13" s="9">
        <f>SUM(K6:K12)</f>
        <v>0</v>
      </c>
      <c r="L13" s="447" t="s">
        <v>1</v>
      </c>
      <c r="M13" s="442"/>
      <c r="N13" s="442"/>
      <c r="O13" s="144">
        <f>SUM(O6:O12)</f>
        <v>1750</v>
      </c>
      <c r="P13" s="145">
        <f>SUM(P6:P12)</f>
        <v>0</v>
      </c>
      <c r="Q13" s="447" t="s">
        <v>1</v>
      </c>
      <c r="R13" s="442"/>
      <c r="S13" s="442"/>
      <c r="T13" s="144">
        <f>SUM(T6:T12)</f>
        <v>0</v>
      </c>
      <c r="U13" s="145">
        <f>SUM(U6:U12)</f>
        <v>0</v>
      </c>
      <c r="V13" s="442" t="s">
        <v>1</v>
      </c>
      <c r="W13" s="442"/>
      <c r="X13" s="442"/>
      <c r="Y13" s="144">
        <f>SUM(Y6:Y12)</f>
        <v>750</v>
      </c>
      <c r="Z13" s="145">
        <f>SUM(Z6:Z12)</f>
        <v>0</v>
      </c>
    </row>
    <row r="14" spans="2:49" ht="30" customHeight="1">
      <c r="B14" s="264" t="s">
        <v>18</v>
      </c>
      <c r="C14" s="490" t="s">
        <v>255</v>
      </c>
      <c r="D14" s="490"/>
      <c r="E14" s="490"/>
      <c r="F14" s="444" t="s">
        <v>8</v>
      </c>
      <c r="G14" s="444"/>
      <c r="H14" s="445">
        <f>SUM(E22+J22+O22+T22+Y22)</f>
        <v>8300</v>
      </c>
      <c r="I14" s="444"/>
      <c r="J14" s="4" t="s">
        <v>0</v>
      </c>
      <c r="K14" s="4" t="s">
        <v>11</v>
      </c>
      <c r="L14" s="5"/>
      <c r="M14" s="174" t="s">
        <v>10</v>
      </c>
      <c r="N14" s="5"/>
      <c r="O14" s="457">
        <f>SUM(F22+K22+P22+U22+Z22)</f>
        <v>0</v>
      </c>
      <c r="P14" s="458"/>
      <c r="Q14" s="459" t="s">
        <v>0</v>
      </c>
      <c r="R14" s="459"/>
      <c r="S14" s="11"/>
      <c r="T14" s="17"/>
      <c r="U14" s="17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2:26" ht="18" customHeight="1">
      <c r="B15" s="476" t="s">
        <v>14</v>
      </c>
      <c r="C15" s="477"/>
      <c r="D15" s="477"/>
      <c r="E15" s="477"/>
      <c r="F15" s="26" t="s">
        <v>12</v>
      </c>
      <c r="G15" s="442" t="s">
        <v>15</v>
      </c>
      <c r="H15" s="442"/>
      <c r="I15" s="442"/>
      <c r="J15" s="443"/>
      <c r="K15" s="13" t="s">
        <v>12</v>
      </c>
      <c r="L15" s="447" t="s">
        <v>16</v>
      </c>
      <c r="M15" s="442"/>
      <c r="N15" s="442"/>
      <c r="O15" s="442"/>
      <c r="P15" s="26" t="s">
        <v>12</v>
      </c>
      <c r="Q15" s="447" t="s">
        <v>73</v>
      </c>
      <c r="R15" s="442"/>
      <c r="S15" s="442"/>
      <c r="T15" s="442"/>
      <c r="U15" s="26" t="s">
        <v>12</v>
      </c>
      <c r="V15" s="442" t="s">
        <v>13</v>
      </c>
      <c r="W15" s="442"/>
      <c r="X15" s="442"/>
      <c r="Y15" s="443"/>
      <c r="Z15" s="15" t="s">
        <v>12</v>
      </c>
    </row>
    <row r="16" spans="2:26" ht="18" customHeight="1">
      <c r="B16" s="249"/>
      <c r="C16" s="271" t="s">
        <v>257</v>
      </c>
      <c r="D16" s="272" t="s">
        <v>372</v>
      </c>
      <c r="E16" s="71">
        <v>3400</v>
      </c>
      <c r="F16" s="199"/>
      <c r="G16" s="12"/>
      <c r="H16" s="108"/>
      <c r="I16" s="177"/>
      <c r="J16" s="247"/>
      <c r="K16" s="246"/>
      <c r="L16" s="20"/>
      <c r="M16" s="117"/>
      <c r="N16" s="178"/>
      <c r="O16" s="71"/>
      <c r="P16" s="240"/>
      <c r="Q16" s="20"/>
      <c r="R16" s="119"/>
      <c r="S16" s="177"/>
      <c r="T16" s="120"/>
      <c r="U16" s="118"/>
      <c r="V16" s="56"/>
      <c r="W16" s="73" t="s">
        <v>257</v>
      </c>
      <c r="X16" s="54"/>
      <c r="Y16" s="71">
        <v>350</v>
      </c>
      <c r="Z16" s="199"/>
    </row>
    <row r="17" spans="2:26" ht="18" customHeight="1">
      <c r="B17" s="253"/>
      <c r="C17" s="273" t="s">
        <v>258</v>
      </c>
      <c r="D17" s="255" t="s">
        <v>528</v>
      </c>
      <c r="E17" s="69">
        <v>2750</v>
      </c>
      <c r="F17" s="196"/>
      <c r="G17" s="23"/>
      <c r="H17" s="74"/>
      <c r="I17" s="176"/>
      <c r="J17" s="69"/>
      <c r="K17" s="297"/>
      <c r="L17" s="22"/>
      <c r="M17" s="83"/>
      <c r="N17" s="179"/>
      <c r="O17" s="59"/>
      <c r="P17" s="81"/>
      <c r="Q17" s="22"/>
      <c r="R17" s="123"/>
      <c r="S17" s="176"/>
      <c r="T17" s="59"/>
      <c r="U17" s="81"/>
      <c r="V17" s="60"/>
      <c r="W17" s="74" t="s">
        <v>260</v>
      </c>
      <c r="X17" s="58"/>
      <c r="Y17" s="59">
        <v>150</v>
      </c>
      <c r="Z17" s="196"/>
    </row>
    <row r="18" spans="2:26" ht="18" customHeight="1">
      <c r="B18" s="253"/>
      <c r="C18" s="273" t="s">
        <v>259</v>
      </c>
      <c r="D18" s="255" t="s">
        <v>528</v>
      </c>
      <c r="E18" s="69">
        <v>800</v>
      </c>
      <c r="F18" s="196"/>
      <c r="G18" s="23"/>
      <c r="H18" s="74"/>
      <c r="I18" s="176"/>
      <c r="J18" s="69"/>
      <c r="K18" s="27"/>
      <c r="L18" s="22"/>
      <c r="M18" s="83"/>
      <c r="N18" s="179"/>
      <c r="O18" s="59"/>
      <c r="P18" s="81"/>
      <c r="Q18" s="22"/>
      <c r="R18" s="83"/>
      <c r="S18" s="179"/>
      <c r="T18" s="69"/>
      <c r="U18" s="81"/>
      <c r="V18" s="87"/>
      <c r="W18" s="83"/>
      <c r="X18" s="70"/>
      <c r="Y18" s="69"/>
      <c r="Z18" s="24"/>
    </row>
    <row r="19" spans="2:26" ht="18" customHeight="1">
      <c r="B19" s="253"/>
      <c r="C19" s="273" t="s">
        <v>260</v>
      </c>
      <c r="D19" s="255" t="s">
        <v>528</v>
      </c>
      <c r="E19" s="69">
        <v>850</v>
      </c>
      <c r="F19" s="196"/>
      <c r="G19" s="23"/>
      <c r="H19" s="74"/>
      <c r="I19" s="176"/>
      <c r="J19" s="69"/>
      <c r="K19" s="27"/>
      <c r="L19" s="22"/>
      <c r="M19" s="83"/>
      <c r="N19" s="179"/>
      <c r="O19" s="59"/>
      <c r="P19" s="81"/>
      <c r="Q19" s="22"/>
      <c r="R19" s="83"/>
      <c r="S19" s="179"/>
      <c r="T19" s="69"/>
      <c r="U19" s="81"/>
      <c r="V19" s="87"/>
      <c r="W19" s="83"/>
      <c r="X19" s="70"/>
      <c r="Y19" s="69"/>
      <c r="Z19" s="24"/>
    </row>
    <row r="20" spans="2:26" ht="18" customHeight="1">
      <c r="B20" s="253"/>
      <c r="C20" s="273"/>
      <c r="D20" s="274"/>
      <c r="E20" s="69"/>
      <c r="F20" s="24"/>
      <c r="G20" s="23"/>
      <c r="H20" s="83"/>
      <c r="I20" s="179"/>
      <c r="J20" s="69"/>
      <c r="K20" s="27"/>
      <c r="L20" s="22"/>
      <c r="M20" s="83"/>
      <c r="N20" s="179"/>
      <c r="O20" s="59"/>
      <c r="P20" s="81"/>
      <c r="Q20" s="22"/>
      <c r="R20" s="83"/>
      <c r="S20" s="179"/>
      <c r="T20" s="69"/>
      <c r="U20" s="81"/>
      <c r="V20" s="87"/>
      <c r="W20" s="83"/>
      <c r="X20" s="70"/>
      <c r="Y20" s="69"/>
      <c r="Z20" s="24"/>
    </row>
    <row r="21" spans="2:26" ht="18" customHeight="1">
      <c r="B21" s="282"/>
      <c r="C21" s="295"/>
      <c r="D21" s="284"/>
      <c r="E21" s="285"/>
      <c r="F21" s="136"/>
      <c r="G21" s="137"/>
      <c r="H21" s="126"/>
      <c r="I21" s="186"/>
      <c r="J21" s="127"/>
      <c r="K21" s="135"/>
      <c r="L21" s="134"/>
      <c r="M21" s="139"/>
      <c r="N21" s="189"/>
      <c r="O21" s="127"/>
      <c r="P21" s="141"/>
      <c r="Q21" s="134"/>
      <c r="R21" s="139"/>
      <c r="S21" s="189"/>
      <c r="T21" s="140"/>
      <c r="U21" s="141"/>
      <c r="V21" s="142"/>
      <c r="W21" s="139"/>
      <c r="X21" s="143"/>
      <c r="Y21" s="140"/>
      <c r="Z21" s="136"/>
    </row>
    <row r="22" spans="2:26" ht="18" customHeight="1">
      <c r="B22" s="476" t="s">
        <v>1</v>
      </c>
      <c r="C22" s="495"/>
      <c r="D22" s="496"/>
      <c r="E22" s="291">
        <f>SUM(E16:E21)</f>
        <v>7800</v>
      </c>
      <c r="F22" s="145">
        <f>SUM(F16:F21)</f>
        <v>0</v>
      </c>
      <c r="G22" s="442" t="s">
        <v>1</v>
      </c>
      <c r="H22" s="442"/>
      <c r="I22" s="442"/>
      <c r="J22" s="144">
        <f>SUM(J16:J21)</f>
        <v>0</v>
      </c>
      <c r="K22" s="9">
        <f>SUM(K16:K21)</f>
        <v>0</v>
      </c>
      <c r="L22" s="447" t="s">
        <v>1</v>
      </c>
      <c r="M22" s="442"/>
      <c r="N22" s="442"/>
      <c r="O22" s="144">
        <f>SUM(O16:O21)</f>
        <v>0</v>
      </c>
      <c r="P22" s="145">
        <f>SUM(P16:P21)</f>
        <v>0</v>
      </c>
      <c r="Q22" s="447" t="s">
        <v>1</v>
      </c>
      <c r="R22" s="442"/>
      <c r="S22" s="442"/>
      <c r="T22" s="144">
        <f>SUM(T16:T21)</f>
        <v>0</v>
      </c>
      <c r="U22" s="145">
        <f>SUM(U16:U21)</f>
        <v>0</v>
      </c>
      <c r="V22" s="442" t="s">
        <v>1</v>
      </c>
      <c r="W22" s="442"/>
      <c r="X22" s="442"/>
      <c r="Y22" s="144">
        <f>SUM(Y16:Y21)</f>
        <v>500</v>
      </c>
      <c r="Z22" s="145">
        <f>SUM(Z16:Z21)</f>
        <v>0</v>
      </c>
    </row>
    <row r="23" spans="2:49" ht="30" customHeight="1">
      <c r="B23" s="264" t="s">
        <v>18</v>
      </c>
      <c r="C23" s="490" t="s">
        <v>256</v>
      </c>
      <c r="D23" s="490"/>
      <c r="E23" s="490"/>
      <c r="F23" s="444" t="s">
        <v>8</v>
      </c>
      <c r="G23" s="444"/>
      <c r="H23" s="445">
        <f>SUM(E35+J35+O35+T35+Y35)</f>
        <v>12600</v>
      </c>
      <c r="I23" s="444"/>
      <c r="J23" s="4" t="s">
        <v>0</v>
      </c>
      <c r="K23" s="4" t="s">
        <v>11</v>
      </c>
      <c r="L23" s="5"/>
      <c r="M23" s="174" t="s">
        <v>10</v>
      </c>
      <c r="N23" s="5"/>
      <c r="O23" s="457">
        <f>SUM(F35+K35+P35+U35+Z35)</f>
        <v>0</v>
      </c>
      <c r="P23" s="458"/>
      <c r="Q23" s="459" t="s">
        <v>0</v>
      </c>
      <c r="R23" s="459"/>
      <c r="S23" s="11"/>
      <c r="T23" s="17"/>
      <c r="U23" s="17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</row>
    <row r="24" spans="2:26" ht="18" customHeight="1">
      <c r="B24" s="476" t="s">
        <v>14</v>
      </c>
      <c r="C24" s="477"/>
      <c r="D24" s="477"/>
      <c r="E24" s="477"/>
      <c r="F24" s="26" t="s">
        <v>12</v>
      </c>
      <c r="G24" s="442" t="s">
        <v>15</v>
      </c>
      <c r="H24" s="442"/>
      <c r="I24" s="442"/>
      <c r="J24" s="443"/>
      <c r="K24" s="13" t="s">
        <v>12</v>
      </c>
      <c r="L24" s="447" t="s">
        <v>16</v>
      </c>
      <c r="M24" s="442"/>
      <c r="N24" s="442"/>
      <c r="O24" s="442"/>
      <c r="P24" s="26" t="s">
        <v>12</v>
      </c>
      <c r="Q24" s="447" t="s">
        <v>73</v>
      </c>
      <c r="R24" s="442"/>
      <c r="S24" s="442"/>
      <c r="T24" s="442"/>
      <c r="U24" s="26" t="s">
        <v>12</v>
      </c>
      <c r="V24" s="442" t="s">
        <v>13</v>
      </c>
      <c r="W24" s="442"/>
      <c r="X24" s="442"/>
      <c r="Y24" s="443"/>
      <c r="Z24" s="15" t="s">
        <v>12</v>
      </c>
    </row>
    <row r="25" spans="2:26" ht="18" customHeight="1">
      <c r="B25" s="249"/>
      <c r="C25" s="271" t="s">
        <v>385</v>
      </c>
      <c r="D25" s="178" t="s">
        <v>525</v>
      </c>
      <c r="E25" s="71">
        <v>3050</v>
      </c>
      <c r="F25" s="199"/>
      <c r="G25" s="12"/>
      <c r="H25" s="108"/>
      <c r="I25" s="177"/>
      <c r="J25" s="55"/>
      <c r="K25" s="116"/>
      <c r="L25" s="20"/>
      <c r="M25" s="117" t="s">
        <v>276</v>
      </c>
      <c r="N25" s="178" t="s">
        <v>69</v>
      </c>
      <c r="O25" s="71">
        <v>1250</v>
      </c>
      <c r="P25" s="199"/>
      <c r="Q25" s="20"/>
      <c r="R25" s="132" t="s">
        <v>277</v>
      </c>
      <c r="S25" s="176" t="s">
        <v>171</v>
      </c>
      <c r="T25" s="59">
        <v>300</v>
      </c>
      <c r="U25" s="199"/>
      <c r="V25" s="56"/>
      <c r="W25" s="73" t="s">
        <v>279</v>
      </c>
      <c r="X25" s="54"/>
      <c r="Y25" s="71">
        <v>500</v>
      </c>
      <c r="Z25" s="199"/>
    </row>
    <row r="26" spans="2:26" ht="18" customHeight="1">
      <c r="B26" s="253"/>
      <c r="C26" s="273" t="s">
        <v>269</v>
      </c>
      <c r="D26" s="179" t="s">
        <v>525</v>
      </c>
      <c r="E26" s="69">
        <v>1900</v>
      </c>
      <c r="F26" s="196"/>
      <c r="G26" s="23"/>
      <c r="H26" s="83"/>
      <c r="I26" s="176"/>
      <c r="J26" s="59"/>
      <c r="K26" s="27"/>
      <c r="L26" s="22"/>
      <c r="M26" s="83"/>
      <c r="N26" s="179"/>
      <c r="O26" s="69"/>
      <c r="P26" s="197"/>
      <c r="Q26" s="22"/>
      <c r="R26" s="123" t="s">
        <v>278</v>
      </c>
      <c r="S26" s="179"/>
      <c r="T26" s="69">
        <v>200</v>
      </c>
      <c r="U26" s="196"/>
      <c r="V26" s="60"/>
      <c r="W26" s="74"/>
      <c r="X26" s="58"/>
      <c r="Y26" s="59"/>
      <c r="Z26" s="24"/>
    </row>
    <row r="27" spans="2:26" ht="18" customHeight="1">
      <c r="B27" s="253"/>
      <c r="C27" s="273" t="s">
        <v>270</v>
      </c>
      <c r="D27" s="179" t="s">
        <v>528</v>
      </c>
      <c r="E27" s="69">
        <v>700</v>
      </c>
      <c r="F27" s="196"/>
      <c r="G27" s="23"/>
      <c r="H27" s="83"/>
      <c r="I27" s="176"/>
      <c r="J27" s="59"/>
      <c r="K27" s="27"/>
      <c r="L27" s="22"/>
      <c r="M27" s="83"/>
      <c r="N27" s="179"/>
      <c r="O27" s="69"/>
      <c r="P27" s="163"/>
      <c r="Q27" s="22"/>
      <c r="R27" s="123"/>
      <c r="S27" s="179"/>
      <c r="T27" s="69"/>
      <c r="U27" s="163"/>
      <c r="V27" s="87"/>
      <c r="W27" s="83"/>
      <c r="X27" s="70"/>
      <c r="Y27" s="69"/>
      <c r="Z27" s="24"/>
    </row>
    <row r="28" spans="2:26" ht="18" customHeight="1">
      <c r="B28" s="253"/>
      <c r="C28" s="273" t="s">
        <v>271</v>
      </c>
      <c r="D28" s="179" t="s">
        <v>528</v>
      </c>
      <c r="E28" s="69">
        <v>1100</v>
      </c>
      <c r="F28" s="196"/>
      <c r="G28" s="23"/>
      <c r="H28" s="83"/>
      <c r="I28" s="176"/>
      <c r="J28" s="59"/>
      <c r="K28" s="27"/>
      <c r="L28" s="22"/>
      <c r="M28" s="83"/>
      <c r="N28" s="179"/>
      <c r="O28" s="69"/>
      <c r="P28" s="163"/>
      <c r="Q28" s="22"/>
      <c r="R28" s="123"/>
      <c r="S28" s="179"/>
      <c r="T28" s="69"/>
      <c r="U28" s="163"/>
      <c r="V28" s="87"/>
      <c r="W28" s="83"/>
      <c r="X28" s="70"/>
      <c r="Y28" s="69"/>
      <c r="Z28" s="24"/>
    </row>
    <row r="29" spans="2:26" ht="18" customHeight="1">
      <c r="B29" s="253"/>
      <c r="C29" s="273" t="s">
        <v>272</v>
      </c>
      <c r="D29" s="179" t="s">
        <v>372</v>
      </c>
      <c r="E29" s="69">
        <v>500</v>
      </c>
      <c r="F29" s="196"/>
      <c r="G29" s="23"/>
      <c r="H29" s="83"/>
      <c r="I29" s="176"/>
      <c r="J29" s="59"/>
      <c r="K29" s="27"/>
      <c r="L29" s="22"/>
      <c r="M29" s="83"/>
      <c r="N29" s="179"/>
      <c r="O29" s="69"/>
      <c r="P29" s="163"/>
      <c r="Q29" s="22"/>
      <c r="R29" s="123"/>
      <c r="S29" s="179"/>
      <c r="T29" s="69"/>
      <c r="U29" s="81"/>
      <c r="V29" s="87"/>
      <c r="W29" s="83"/>
      <c r="X29" s="70"/>
      <c r="Y29" s="69"/>
      <c r="Z29" s="24"/>
    </row>
    <row r="30" spans="2:26" ht="18" customHeight="1">
      <c r="B30" s="253"/>
      <c r="C30" s="273" t="s">
        <v>273</v>
      </c>
      <c r="D30" s="179" t="s">
        <v>372</v>
      </c>
      <c r="E30" s="69">
        <v>500</v>
      </c>
      <c r="F30" s="196"/>
      <c r="G30" s="23"/>
      <c r="H30" s="83"/>
      <c r="I30" s="176"/>
      <c r="J30" s="59"/>
      <c r="K30" s="27"/>
      <c r="L30" s="22"/>
      <c r="M30" s="83"/>
      <c r="N30" s="179"/>
      <c r="O30" s="69"/>
      <c r="P30" s="163"/>
      <c r="Q30" s="22"/>
      <c r="R30" s="123"/>
      <c r="S30" s="176"/>
      <c r="T30" s="59"/>
      <c r="U30" s="81"/>
      <c r="V30" s="60"/>
      <c r="W30" s="74"/>
      <c r="X30" s="58"/>
      <c r="Y30" s="59"/>
      <c r="Z30" s="24"/>
    </row>
    <row r="31" spans="2:26" ht="18" customHeight="1">
      <c r="B31" s="253"/>
      <c r="C31" s="273" t="s">
        <v>274</v>
      </c>
      <c r="D31" s="179" t="s">
        <v>372</v>
      </c>
      <c r="E31" s="69">
        <v>600</v>
      </c>
      <c r="F31" s="196"/>
      <c r="G31" s="23"/>
      <c r="H31" s="74"/>
      <c r="I31" s="176"/>
      <c r="J31" s="59"/>
      <c r="K31" s="27"/>
      <c r="L31" s="22"/>
      <c r="M31" s="83"/>
      <c r="N31" s="179"/>
      <c r="O31" s="69"/>
      <c r="P31" s="163"/>
      <c r="Q31" s="22"/>
      <c r="R31" s="83"/>
      <c r="S31" s="179"/>
      <c r="T31" s="69"/>
      <c r="U31" s="81"/>
      <c r="V31" s="87"/>
      <c r="W31" s="83"/>
      <c r="X31" s="70"/>
      <c r="Y31" s="69"/>
      <c r="Z31" s="24"/>
    </row>
    <row r="32" spans="2:26" ht="18" customHeight="1">
      <c r="B32" s="253"/>
      <c r="C32" s="273" t="s">
        <v>275</v>
      </c>
      <c r="D32" s="179" t="s">
        <v>555</v>
      </c>
      <c r="E32" s="69">
        <v>2000</v>
      </c>
      <c r="F32" s="196"/>
      <c r="G32" s="23"/>
      <c r="H32" s="74"/>
      <c r="I32" s="176"/>
      <c r="J32" s="59"/>
      <c r="K32" s="27"/>
      <c r="L32" s="22"/>
      <c r="M32" s="83"/>
      <c r="N32" s="179"/>
      <c r="O32" s="69"/>
      <c r="P32" s="163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22"/>
      <c r="C33" s="131"/>
      <c r="D33" s="179"/>
      <c r="E33" s="69"/>
      <c r="F33" s="162"/>
      <c r="G33" s="23"/>
      <c r="H33" s="74"/>
      <c r="I33" s="176"/>
      <c r="J33" s="59"/>
      <c r="K33" s="27"/>
      <c r="L33" s="22"/>
      <c r="M33" s="83"/>
      <c r="N33" s="179"/>
      <c r="O33" s="69"/>
      <c r="P33" s="163"/>
      <c r="Q33" s="22"/>
      <c r="R33" s="83"/>
      <c r="S33" s="179"/>
      <c r="T33" s="69"/>
      <c r="U33" s="81"/>
      <c r="V33" s="87"/>
      <c r="W33" s="83"/>
      <c r="X33" s="70"/>
      <c r="Y33" s="69"/>
      <c r="Z33" s="24"/>
    </row>
    <row r="34" spans="2:26" ht="18" customHeight="1">
      <c r="B34" s="134"/>
      <c r="C34" s="126"/>
      <c r="D34" s="183"/>
      <c r="E34" s="127"/>
      <c r="F34" s="136"/>
      <c r="G34" s="137"/>
      <c r="H34" s="126"/>
      <c r="I34" s="183"/>
      <c r="J34" s="138"/>
      <c r="K34" s="135"/>
      <c r="L34" s="134"/>
      <c r="M34" s="139"/>
      <c r="N34" s="143"/>
      <c r="O34" s="140"/>
      <c r="P34" s="141"/>
      <c r="Q34" s="134"/>
      <c r="R34" s="139"/>
      <c r="S34" s="143"/>
      <c r="T34" s="140"/>
      <c r="U34" s="141"/>
      <c r="V34" s="142"/>
      <c r="W34" s="139"/>
      <c r="X34" s="143"/>
      <c r="Y34" s="140"/>
      <c r="Z34" s="136"/>
    </row>
    <row r="35" spans="2:26" ht="18" customHeight="1">
      <c r="B35" s="447" t="s">
        <v>1</v>
      </c>
      <c r="C35" s="491"/>
      <c r="D35" s="492"/>
      <c r="E35" s="144">
        <f>SUM(E25:E34)</f>
        <v>10350</v>
      </c>
      <c r="F35" s="145">
        <f>SUM(F25:F34)</f>
        <v>0</v>
      </c>
      <c r="G35" s="442" t="s">
        <v>1</v>
      </c>
      <c r="H35" s="442"/>
      <c r="I35" s="442"/>
      <c r="J35" s="144">
        <f>SUM(J25:J34)</f>
        <v>0</v>
      </c>
      <c r="K35" s="9">
        <f>SUM(K25:K34)</f>
        <v>0</v>
      </c>
      <c r="L35" s="447" t="s">
        <v>1</v>
      </c>
      <c r="M35" s="442"/>
      <c r="N35" s="442"/>
      <c r="O35" s="144">
        <f>SUM(O25:O34)</f>
        <v>1250</v>
      </c>
      <c r="P35" s="145">
        <f>SUM(P25:P34)</f>
        <v>0</v>
      </c>
      <c r="Q35" s="447" t="s">
        <v>1</v>
      </c>
      <c r="R35" s="442"/>
      <c r="S35" s="442"/>
      <c r="T35" s="144">
        <f>SUM(T25:T34)</f>
        <v>500</v>
      </c>
      <c r="U35" s="145">
        <f>SUM(U25:U34)</f>
        <v>0</v>
      </c>
      <c r="V35" s="442" t="s">
        <v>1</v>
      </c>
      <c r="W35" s="442"/>
      <c r="X35" s="442"/>
      <c r="Y35" s="144">
        <f>SUM(Y25:Y34)</f>
        <v>500</v>
      </c>
      <c r="Z35" s="145">
        <f>SUM(Z25:Z34)</f>
        <v>0</v>
      </c>
    </row>
    <row r="36" spans="2:30" s="3" customFormat="1" ht="13.5" customHeight="1">
      <c r="B36" s="8" t="s">
        <v>522</v>
      </c>
      <c r="C36" s="6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  <c r="AA36" s="226"/>
      <c r="AB36" s="231"/>
      <c r="AC36" s="232"/>
      <c r="AD36" s="226"/>
    </row>
    <row r="37" spans="2:29" s="3" customFormat="1" ht="14.25" customHeight="1">
      <c r="B37" s="450" t="s">
        <v>523</v>
      </c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206"/>
      <c r="Z37" s="206"/>
      <c r="AA37" s="206"/>
      <c r="AB37" s="206"/>
      <c r="AC37" s="206"/>
    </row>
    <row r="38" spans="2:29" s="3" customFormat="1" ht="14.25" customHeight="1">
      <c r="B38" s="450" t="s">
        <v>520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06"/>
      <c r="Z38" s="206"/>
      <c r="AA38" s="206"/>
      <c r="AB38" s="206"/>
      <c r="AC38" s="206"/>
    </row>
    <row r="39" spans="2:29" s="3" customFormat="1" ht="13.5">
      <c r="B39" s="450" t="s">
        <v>521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206"/>
      <c r="Z39" s="206"/>
      <c r="AA39" s="206"/>
      <c r="AB39" s="206"/>
      <c r="AC39" s="206"/>
    </row>
    <row r="40" spans="2:26" s="3" customFormat="1" ht="8.25" customHeight="1">
      <c r="B40" s="8"/>
      <c r="C40" s="1"/>
      <c r="D40" s="1"/>
      <c r="E40" s="227"/>
      <c r="F40" s="228"/>
      <c r="G40" s="1"/>
      <c r="H40" s="1"/>
      <c r="I40" s="1"/>
      <c r="J40" s="227"/>
      <c r="K40" s="229"/>
      <c r="L40" s="1"/>
      <c r="M40" s="1"/>
      <c r="N40" s="1"/>
      <c r="O40" s="227"/>
      <c r="P40" s="230"/>
      <c r="Q40" s="1"/>
      <c r="R40" s="1"/>
      <c r="S40" s="1"/>
      <c r="T40" s="227"/>
      <c r="U40" s="229"/>
      <c r="V40" s="1"/>
      <c r="W40" s="1"/>
      <c r="X40" s="1"/>
      <c r="Y40" s="227"/>
      <c r="Z40" s="230"/>
    </row>
    <row r="41" spans="2:26" ht="16.5" customHeight="1">
      <c r="B41" s="10" t="s">
        <v>388</v>
      </c>
      <c r="C41" s="11"/>
      <c r="E41" s="11"/>
      <c r="F41" s="11"/>
      <c r="H41" s="11"/>
      <c r="J41" s="11"/>
      <c r="K41" s="11"/>
      <c r="M41" s="12"/>
      <c r="O41" s="16"/>
      <c r="P41" s="17"/>
      <c r="R41" s="12"/>
      <c r="T41" s="16"/>
      <c r="U41" s="17"/>
      <c r="V41" s="449" t="str">
        <f>'岐阜県集計表'!O41</f>
        <v>（2024年5月現在）</v>
      </c>
      <c r="W41" s="486"/>
      <c r="X41" s="486"/>
      <c r="Y41" s="486"/>
      <c r="Z41" s="486"/>
    </row>
  </sheetData>
  <sheetProtection password="CCCF" sheet="1" selectLockedCells="1"/>
  <mergeCells count="61"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5:Y5"/>
    <mergeCell ref="B5:E5"/>
    <mergeCell ref="G5:J5"/>
    <mergeCell ref="L5:O5"/>
    <mergeCell ref="V13:X13"/>
    <mergeCell ref="Q13:S13"/>
    <mergeCell ref="L13:N13"/>
    <mergeCell ref="H4:I4"/>
    <mergeCell ref="Q14:R14"/>
    <mergeCell ref="G15:J15"/>
    <mergeCell ref="B13:D13"/>
    <mergeCell ref="F23:G23"/>
    <mergeCell ref="B22:D22"/>
    <mergeCell ref="C14:E14"/>
    <mergeCell ref="L35:N35"/>
    <mergeCell ref="Q35:S35"/>
    <mergeCell ref="B24:E24"/>
    <mergeCell ref="H23:I23"/>
    <mergeCell ref="G24:J24"/>
    <mergeCell ref="L24:O24"/>
    <mergeCell ref="Q24:T24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99">
        <f>SUM(O4+O24)</f>
        <v>0</v>
      </c>
      <c r="W3" s="500"/>
      <c r="X3" s="500"/>
      <c r="Y3" s="500"/>
      <c r="Z3" s="171" t="s">
        <v>0</v>
      </c>
    </row>
    <row r="4" spans="2:49" ht="30" customHeight="1">
      <c r="B4" s="11" t="s">
        <v>18</v>
      </c>
      <c r="C4" s="446" t="s">
        <v>280</v>
      </c>
      <c r="D4" s="446"/>
      <c r="E4" s="446"/>
      <c r="F4" s="444" t="s">
        <v>8</v>
      </c>
      <c r="G4" s="444"/>
      <c r="H4" s="445">
        <f>SUM(E23+J23+O23+T23+Y23)</f>
        <v>18700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SUM(F23+K23+P23+U23+Z23)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281</v>
      </c>
      <c r="D6" s="179" t="s">
        <v>528</v>
      </c>
      <c r="E6" s="71">
        <v>2450</v>
      </c>
      <c r="F6" s="199"/>
      <c r="G6" s="12"/>
      <c r="H6" s="108"/>
      <c r="I6" s="177"/>
      <c r="J6" s="55"/>
      <c r="K6" s="116"/>
      <c r="L6" s="20"/>
      <c r="M6" s="117"/>
      <c r="N6" s="178"/>
      <c r="O6" s="71"/>
      <c r="P6" s="240"/>
      <c r="Q6" s="20"/>
      <c r="R6" s="123"/>
      <c r="S6" s="176"/>
      <c r="T6" s="59"/>
      <c r="U6" s="240"/>
      <c r="V6" s="56"/>
      <c r="W6" s="73" t="s">
        <v>295</v>
      </c>
      <c r="X6" s="54"/>
      <c r="Y6" s="71">
        <v>1250</v>
      </c>
      <c r="Z6" s="199"/>
    </row>
    <row r="7" spans="2:26" ht="18" customHeight="1">
      <c r="B7" s="253"/>
      <c r="C7" s="273" t="s">
        <v>282</v>
      </c>
      <c r="D7" s="179" t="s">
        <v>528</v>
      </c>
      <c r="E7" s="69">
        <v>1600</v>
      </c>
      <c r="F7" s="196"/>
      <c r="G7" s="23"/>
      <c r="H7" s="83"/>
      <c r="I7" s="176"/>
      <c r="J7" s="59"/>
      <c r="K7" s="27"/>
      <c r="L7" s="22"/>
      <c r="M7" s="83"/>
      <c r="N7" s="179"/>
      <c r="O7" s="59"/>
      <c r="P7" s="163"/>
      <c r="Q7" s="22"/>
      <c r="R7" s="123"/>
      <c r="S7" s="176"/>
      <c r="T7" s="59"/>
      <c r="U7" s="81"/>
      <c r="V7" s="60"/>
      <c r="W7" s="74"/>
      <c r="X7" s="58"/>
      <c r="Y7" s="59"/>
      <c r="Z7" s="24"/>
    </row>
    <row r="8" spans="2:26" ht="18" customHeight="1">
      <c r="B8" s="253"/>
      <c r="C8" s="273" t="s">
        <v>283</v>
      </c>
      <c r="D8" s="179" t="s">
        <v>528</v>
      </c>
      <c r="E8" s="69">
        <v>1550</v>
      </c>
      <c r="F8" s="196"/>
      <c r="G8" s="23"/>
      <c r="H8" s="83"/>
      <c r="I8" s="176"/>
      <c r="J8" s="59"/>
      <c r="K8" s="27"/>
      <c r="L8" s="22"/>
      <c r="M8" s="83"/>
      <c r="N8" s="179"/>
      <c r="O8" s="59"/>
      <c r="P8" s="163"/>
      <c r="Q8" s="22"/>
      <c r="R8" s="123"/>
      <c r="S8" s="176"/>
      <c r="T8" s="59"/>
      <c r="U8" s="81"/>
      <c r="V8" s="60"/>
      <c r="W8" s="74"/>
      <c r="X8" s="58"/>
      <c r="Y8" s="59"/>
      <c r="Z8" s="24"/>
    </row>
    <row r="9" spans="2:26" ht="18" customHeight="1">
      <c r="B9" s="253"/>
      <c r="C9" s="273" t="s">
        <v>284</v>
      </c>
      <c r="D9" s="179" t="s">
        <v>528</v>
      </c>
      <c r="E9" s="69">
        <v>2600</v>
      </c>
      <c r="F9" s="196"/>
      <c r="G9" s="23"/>
      <c r="H9" s="83"/>
      <c r="I9" s="176"/>
      <c r="J9" s="59"/>
      <c r="K9" s="27"/>
      <c r="L9" s="22"/>
      <c r="M9" s="83"/>
      <c r="N9" s="179"/>
      <c r="O9" s="59"/>
      <c r="P9" s="163"/>
      <c r="Q9" s="22"/>
      <c r="R9" s="123"/>
      <c r="S9" s="176"/>
      <c r="T9" s="59"/>
      <c r="U9" s="81"/>
      <c r="V9" s="60"/>
      <c r="W9" s="74"/>
      <c r="X9" s="58"/>
      <c r="Y9" s="59"/>
      <c r="Z9" s="24"/>
    </row>
    <row r="10" spans="2:26" ht="18" customHeight="1">
      <c r="B10" s="253"/>
      <c r="C10" s="273" t="s">
        <v>285</v>
      </c>
      <c r="D10" s="179" t="s">
        <v>528</v>
      </c>
      <c r="E10" s="69">
        <v>1350</v>
      </c>
      <c r="F10" s="196"/>
      <c r="G10" s="23"/>
      <c r="H10" s="83"/>
      <c r="I10" s="176"/>
      <c r="J10" s="59"/>
      <c r="K10" s="27"/>
      <c r="L10" s="22"/>
      <c r="M10" s="83"/>
      <c r="N10" s="179"/>
      <c r="O10" s="59"/>
      <c r="P10" s="81"/>
      <c r="Q10" s="22"/>
      <c r="R10" s="123"/>
      <c r="S10" s="176"/>
      <c r="T10" s="59"/>
      <c r="U10" s="81"/>
      <c r="V10" s="60"/>
      <c r="W10" s="74"/>
      <c r="X10" s="58"/>
      <c r="Y10" s="59"/>
      <c r="Z10" s="24"/>
    </row>
    <row r="11" spans="2:26" ht="18" customHeight="1">
      <c r="B11" s="253"/>
      <c r="C11" s="273" t="s">
        <v>286</v>
      </c>
      <c r="D11" s="179" t="s">
        <v>528</v>
      </c>
      <c r="E11" s="69">
        <v>1300</v>
      </c>
      <c r="F11" s="196"/>
      <c r="G11" s="23"/>
      <c r="H11" s="83"/>
      <c r="I11" s="176"/>
      <c r="J11" s="59"/>
      <c r="K11" s="27"/>
      <c r="L11" s="22"/>
      <c r="M11" s="83"/>
      <c r="N11" s="179"/>
      <c r="O11" s="59"/>
      <c r="P11" s="81"/>
      <c r="Q11" s="22"/>
      <c r="R11" s="123"/>
      <c r="S11" s="176"/>
      <c r="T11" s="59"/>
      <c r="U11" s="81"/>
      <c r="V11" s="60"/>
      <c r="W11" s="74"/>
      <c r="X11" s="58"/>
      <c r="Y11" s="59"/>
      <c r="Z11" s="24"/>
    </row>
    <row r="12" spans="2:26" ht="18" customHeight="1">
      <c r="B12" s="253"/>
      <c r="C12" s="273" t="s">
        <v>287</v>
      </c>
      <c r="D12" s="179" t="s">
        <v>372</v>
      </c>
      <c r="E12" s="69">
        <v>600</v>
      </c>
      <c r="F12" s="196"/>
      <c r="G12" s="23"/>
      <c r="H12" s="83"/>
      <c r="I12" s="176"/>
      <c r="J12" s="59"/>
      <c r="K12" s="27"/>
      <c r="L12" s="22"/>
      <c r="M12" s="83"/>
      <c r="N12" s="179"/>
      <c r="O12" s="59"/>
      <c r="P12" s="81"/>
      <c r="Q12" s="22"/>
      <c r="R12" s="123"/>
      <c r="S12" s="176"/>
      <c r="T12" s="59"/>
      <c r="U12" s="81"/>
      <c r="V12" s="60"/>
      <c r="W12" s="74"/>
      <c r="X12" s="58"/>
      <c r="Y12" s="59"/>
      <c r="Z12" s="24"/>
    </row>
    <row r="13" spans="2:26" ht="18" customHeight="1">
      <c r="B13" s="253"/>
      <c r="C13" s="273" t="s">
        <v>288</v>
      </c>
      <c r="D13" s="179" t="s">
        <v>372</v>
      </c>
      <c r="E13" s="69">
        <v>750</v>
      </c>
      <c r="F13" s="196"/>
      <c r="G13" s="23"/>
      <c r="H13" s="83"/>
      <c r="I13" s="176"/>
      <c r="J13" s="59"/>
      <c r="K13" s="27"/>
      <c r="L13" s="22"/>
      <c r="M13" s="83"/>
      <c r="N13" s="179"/>
      <c r="O13" s="59"/>
      <c r="P13" s="81"/>
      <c r="Q13" s="22"/>
      <c r="R13" s="123"/>
      <c r="S13" s="176"/>
      <c r="T13" s="59"/>
      <c r="U13" s="81"/>
      <c r="V13" s="60"/>
      <c r="W13" s="74"/>
      <c r="X13" s="58"/>
      <c r="Y13" s="59"/>
      <c r="Z13" s="24"/>
    </row>
    <row r="14" spans="2:26" ht="18" customHeight="1">
      <c r="B14" s="253"/>
      <c r="C14" s="273" t="s">
        <v>289</v>
      </c>
      <c r="D14" s="179" t="s">
        <v>536</v>
      </c>
      <c r="E14" s="69">
        <v>1850</v>
      </c>
      <c r="F14" s="196"/>
      <c r="G14" s="23"/>
      <c r="H14" s="83"/>
      <c r="I14" s="176"/>
      <c r="J14" s="59"/>
      <c r="K14" s="27"/>
      <c r="L14" s="22"/>
      <c r="M14" s="83"/>
      <c r="N14" s="179"/>
      <c r="O14" s="59"/>
      <c r="P14" s="81"/>
      <c r="Q14" s="22"/>
      <c r="R14" s="123"/>
      <c r="S14" s="179"/>
      <c r="T14" s="69"/>
      <c r="U14" s="163"/>
      <c r="V14" s="60"/>
      <c r="W14" s="74"/>
      <c r="X14" s="58"/>
      <c r="Y14" s="59"/>
      <c r="Z14" s="24"/>
    </row>
    <row r="15" spans="2:26" ht="18" customHeight="1">
      <c r="B15" s="253"/>
      <c r="C15" s="273" t="s">
        <v>290</v>
      </c>
      <c r="D15" s="179" t="s">
        <v>372</v>
      </c>
      <c r="E15" s="69">
        <v>900</v>
      </c>
      <c r="F15" s="196"/>
      <c r="G15" s="23"/>
      <c r="H15" s="83"/>
      <c r="I15" s="176"/>
      <c r="J15" s="59"/>
      <c r="K15" s="27"/>
      <c r="L15" s="22"/>
      <c r="M15" s="83"/>
      <c r="N15" s="179"/>
      <c r="O15" s="59"/>
      <c r="P15" s="81"/>
      <c r="Q15" s="22"/>
      <c r="R15" s="123"/>
      <c r="S15" s="176"/>
      <c r="T15" s="59"/>
      <c r="U15" s="81"/>
      <c r="V15" s="60"/>
      <c r="W15" s="74"/>
      <c r="X15" s="180"/>
      <c r="Y15" s="59"/>
      <c r="Z15" s="24"/>
    </row>
    <row r="16" spans="2:26" ht="18" customHeight="1">
      <c r="B16" s="253"/>
      <c r="C16" s="273" t="s">
        <v>291</v>
      </c>
      <c r="D16" s="179" t="s">
        <v>372</v>
      </c>
      <c r="E16" s="69">
        <v>250</v>
      </c>
      <c r="F16" s="196"/>
      <c r="G16" s="23"/>
      <c r="H16" s="83"/>
      <c r="I16" s="176"/>
      <c r="J16" s="59"/>
      <c r="K16" s="27"/>
      <c r="L16" s="22"/>
      <c r="M16" s="83"/>
      <c r="N16" s="179"/>
      <c r="O16" s="59"/>
      <c r="P16" s="81"/>
      <c r="Q16" s="22"/>
      <c r="R16" s="123"/>
      <c r="S16" s="176"/>
      <c r="T16" s="59"/>
      <c r="U16" s="81"/>
      <c r="V16" s="60"/>
      <c r="W16" s="74"/>
      <c r="X16" s="58"/>
      <c r="Y16" s="59"/>
      <c r="Z16" s="24"/>
    </row>
    <row r="17" spans="2:26" ht="18" customHeight="1">
      <c r="B17" s="253"/>
      <c r="C17" s="273" t="s">
        <v>292</v>
      </c>
      <c r="D17" s="179" t="s">
        <v>372</v>
      </c>
      <c r="E17" s="69">
        <v>250</v>
      </c>
      <c r="F17" s="196"/>
      <c r="G17" s="23"/>
      <c r="H17" s="83"/>
      <c r="I17" s="176"/>
      <c r="J17" s="59"/>
      <c r="K17" s="27"/>
      <c r="L17" s="22"/>
      <c r="M17" s="83"/>
      <c r="N17" s="179"/>
      <c r="O17" s="59"/>
      <c r="P17" s="81"/>
      <c r="Q17" s="22"/>
      <c r="R17" s="123"/>
      <c r="S17" s="176"/>
      <c r="T17" s="59"/>
      <c r="U17" s="81"/>
      <c r="V17" s="60"/>
      <c r="W17" s="74"/>
      <c r="X17" s="58"/>
      <c r="Y17" s="59"/>
      <c r="Z17" s="24"/>
    </row>
    <row r="18" spans="2:26" ht="18" customHeight="1">
      <c r="B18" s="253"/>
      <c r="C18" s="273" t="s">
        <v>293</v>
      </c>
      <c r="D18" s="179" t="s">
        <v>372</v>
      </c>
      <c r="E18" s="69">
        <v>1300</v>
      </c>
      <c r="F18" s="196"/>
      <c r="G18" s="23"/>
      <c r="H18" s="83"/>
      <c r="I18" s="176"/>
      <c r="J18" s="59"/>
      <c r="K18" s="27"/>
      <c r="L18" s="22"/>
      <c r="M18" s="83"/>
      <c r="N18" s="179"/>
      <c r="O18" s="59"/>
      <c r="P18" s="81"/>
      <c r="Q18" s="22"/>
      <c r="R18" s="123"/>
      <c r="S18" s="176"/>
      <c r="T18" s="59"/>
      <c r="U18" s="81"/>
      <c r="V18" s="60"/>
      <c r="W18" s="74"/>
      <c r="X18" s="58"/>
      <c r="Y18" s="59"/>
      <c r="Z18" s="24"/>
    </row>
    <row r="19" spans="2:26" ht="18" customHeight="1">
      <c r="B19" s="253"/>
      <c r="C19" s="273" t="s">
        <v>294</v>
      </c>
      <c r="D19" s="255" t="s">
        <v>528</v>
      </c>
      <c r="E19" s="69">
        <v>700</v>
      </c>
      <c r="F19" s="196"/>
      <c r="G19" s="23"/>
      <c r="H19" s="83"/>
      <c r="I19" s="176"/>
      <c r="J19" s="59"/>
      <c r="K19" s="27"/>
      <c r="L19" s="22"/>
      <c r="M19" s="83"/>
      <c r="N19" s="179"/>
      <c r="O19" s="59"/>
      <c r="P19" s="81"/>
      <c r="Q19" s="22"/>
      <c r="R19" s="123"/>
      <c r="S19" s="176"/>
      <c r="T19" s="59"/>
      <c r="U19" s="81"/>
      <c r="V19" s="60"/>
      <c r="W19" s="74"/>
      <c r="X19" s="58"/>
      <c r="Y19" s="59"/>
      <c r="Z19" s="24"/>
    </row>
    <row r="20" spans="2:26" ht="18" customHeight="1">
      <c r="B20" s="253"/>
      <c r="C20" s="273"/>
      <c r="D20" s="255"/>
      <c r="E20" s="248"/>
      <c r="F20" s="24"/>
      <c r="G20" s="23"/>
      <c r="H20" s="74"/>
      <c r="I20" s="176"/>
      <c r="J20" s="59"/>
      <c r="K20" s="27"/>
      <c r="L20" s="22"/>
      <c r="M20" s="83"/>
      <c r="N20" s="179"/>
      <c r="O20" s="59"/>
      <c r="P20" s="81"/>
      <c r="Q20" s="22"/>
      <c r="R20" s="83"/>
      <c r="S20" s="179"/>
      <c r="T20" s="69"/>
      <c r="U20" s="81"/>
      <c r="V20" s="87"/>
      <c r="W20" s="83"/>
      <c r="X20" s="70"/>
      <c r="Y20" s="69"/>
      <c r="Z20" s="24"/>
    </row>
    <row r="21" spans="2:26" ht="18" customHeight="1">
      <c r="B21" s="253"/>
      <c r="C21" s="273"/>
      <c r="D21" s="255"/>
      <c r="E21" s="248"/>
      <c r="F21" s="24"/>
      <c r="G21" s="23"/>
      <c r="H21" s="74"/>
      <c r="I21" s="176"/>
      <c r="J21" s="59"/>
      <c r="K21" s="27"/>
      <c r="L21" s="22"/>
      <c r="M21" s="83"/>
      <c r="N21" s="181"/>
      <c r="O21" s="59"/>
      <c r="P21" s="81"/>
      <c r="Q21" s="22"/>
      <c r="R21" s="83"/>
      <c r="S21" s="181"/>
      <c r="T21" s="69"/>
      <c r="U21" s="81"/>
      <c r="V21" s="87"/>
      <c r="W21" s="83"/>
      <c r="X21" s="70"/>
      <c r="Y21" s="69"/>
      <c r="Z21" s="24"/>
    </row>
    <row r="22" spans="2:26" ht="18" customHeight="1">
      <c r="B22" s="282"/>
      <c r="C22" s="283"/>
      <c r="D22" s="284"/>
      <c r="E22" s="285"/>
      <c r="F22" s="136"/>
      <c r="G22" s="137"/>
      <c r="H22" s="126"/>
      <c r="I22" s="183"/>
      <c r="J22" s="138"/>
      <c r="K22" s="135"/>
      <c r="L22" s="134"/>
      <c r="M22" s="139"/>
      <c r="N22" s="143"/>
      <c r="O22" s="140"/>
      <c r="P22" s="141"/>
      <c r="Q22" s="134"/>
      <c r="R22" s="139"/>
      <c r="S22" s="143"/>
      <c r="T22" s="140"/>
      <c r="U22" s="141"/>
      <c r="V22" s="142"/>
      <c r="W22" s="139"/>
      <c r="X22" s="143"/>
      <c r="Y22" s="140"/>
      <c r="Z22" s="136"/>
    </row>
    <row r="23" spans="2:26" ht="18" customHeight="1">
      <c r="B23" s="476" t="s">
        <v>1</v>
      </c>
      <c r="C23" s="495"/>
      <c r="D23" s="496"/>
      <c r="E23" s="291">
        <f>SUM(E6:E22)</f>
        <v>17450</v>
      </c>
      <c r="F23" s="145">
        <f>SUM(F6:F22)</f>
        <v>0</v>
      </c>
      <c r="G23" s="442" t="s">
        <v>1</v>
      </c>
      <c r="H23" s="442"/>
      <c r="I23" s="442"/>
      <c r="J23" s="144">
        <f>SUM(J6:J22)</f>
        <v>0</v>
      </c>
      <c r="K23" s="9">
        <f>SUM(K6:K22)</f>
        <v>0</v>
      </c>
      <c r="L23" s="447" t="s">
        <v>1</v>
      </c>
      <c r="M23" s="442"/>
      <c r="N23" s="442"/>
      <c r="O23" s="144">
        <f>SUM(O6:O22)</f>
        <v>0</v>
      </c>
      <c r="P23" s="145">
        <f>SUM(P6:P22)</f>
        <v>0</v>
      </c>
      <c r="Q23" s="447" t="s">
        <v>1</v>
      </c>
      <c r="R23" s="442"/>
      <c r="S23" s="442"/>
      <c r="T23" s="144">
        <f>SUM(T6:T22)</f>
        <v>0</v>
      </c>
      <c r="U23" s="145">
        <f>SUM(U6:U22)</f>
        <v>0</v>
      </c>
      <c r="V23" s="442" t="s">
        <v>1</v>
      </c>
      <c r="W23" s="442"/>
      <c r="X23" s="442"/>
      <c r="Y23" s="144">
        <f>SUM(Y6:Y22)</f>
        <v>1250</v>
      </c>
      <c r="Z23" s="145">
        <f>SUM(Z6:Z22)</f>
        <v>0</v>
      </c>
    </row>
    <row r="24" spans="2:49" ht="30" customHeight="1">
      <c r="B24" s="264" t="s">
        <v>18</v>
      </c>
      <c r="C24" s="490" t="s">
        <v>296</v>
      </c>
      <c r="D24" s="490"/>
      <c r="E24" s="490"/>
      <c r="F24" s="444" t="s">
        <v>8</v>
      </c>
      <c r="G24" s="444"/>
      <c r="H24" s="445">
        <f>SUM(E36+J36+O36+T36+Y36)</f>
        <v>9400</v>
      </c>
      <c r="I24" s="444"/>
      <c r="J24" s="4" t="s">
        <v>0</v>
      </c>
      <c r="K24" s="4" t="s">
        <v>11</v>
      </c>
      <c r="L24" s="5"/>
      <c r="M24" s="174" t="s">
        <v>10</v>
      </c>
      <c r="N24" s="5"/>
      <c r="O24" s="457">
        <f>SUM(F36+K36+P36+U36+Z36)</f>
        <v>0</v>
      </c>
      <c r="P24" s="458"/>
      <c r="Q24" s="459" t="s">
        <v>0</v>
      </c>
      <c r="R24" s="459"/>
      <c r="S24" s="11"/>
      <c r="T24" s="17"/>
      <c r="U24" s="17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</row>
    <row r="25" spans="2:26" ht="18" customHeight="1">
      <c r="B25" s="476" t="s">
        <v>14</v>
      </c>
      <c r="C25" s="477"/>
      <c r="D25" s="477"/>
      <c r="E25" s="477"/>
      <c r="F25" s="26" t="s">
        <v>12</v>
      </c>
      <c r="G25" s="442" t="s">
        <v>15</v>
      </c>
      <c r="H25" s="442"/>
      <c r="I25" s="442"/>
      <c r="J25" s="443"/>
      <c r="K25" s="13" t="s">
        <v>12</v>
      </c>
      <c r="L25" s="447" t="s">
        <v>16</v>
      </c>
      <c r="M25" s="442"/>
      <c r="N25" s="442"/>
      <c r="O25" s="442"/>
      <c r="P25" s="26" t="s">
        <v>12</v>
      </c>
      <c r="Q25" s="447" t="s">
        <v>73</v>
      </c>
      <c r="R25" s="442"/>
      <c r="S25" s="442"/>
      <c r="T25" s="442"/>
      <c r="U25" s="26" t="s">
        <v>12</v>
      </c>
      <c r="V25" s="442" t="s">
        <v>13</v>
      </c>
      <c r="W25" s="442"/>
      <c r="X25" s="442"/>
      <c r="Y25" s="443"/>
      <c r="Z25" s="15" t="s">
        <v>12</v>
      </c>
    </row>
    <row r="26" spans="2:26" ht="18" customHeight="1">
      <c r="B26" s="249"/>
      <c r="C26" s="271" t="s">
        <v>298</v>
      </c>
      <c r="D26" s="178" t="s">
        <v>378</v>
      </c>
      <c r="E26" s="71">
        <v>1400</v>
      </c>
      <c r="F26" s="199"/>
      <c r="G26" s="12"/>
      <c r="H26" s="108"/>
      <c r="I26" s="177"/>
      <c r="J26" s="71"/>
      <c r="K26" s="116"/>
      <c r="L26" s="20"/>
      <c r="M26" s="117"/>
      <c r="N26" s="178"/>
      <c r="O26" s="71"/>
      <c r="P26" s="118"/>
      <c r="Q26" s="20"/>
      <c r="R26" s="119"/>
      <c r="S26" s="178"/>
      <c r="T26" s="133"/>
      <c r="U26" s="240"/>
      <c r="V26" s="92"/>
      <c r="W26" s="83" t="s">
        <v>301</v>
      </c>
      <c r="X26" s="70"/>
      <c r="Y26" s="69">
        <v>550</v>
      </c>
      <c r="Z26" s="199"/>
    </row>
    <row r="27" spans="2:26" ht="18" customHeight="1">
      <c r="B27" s="253"/>
      <c r="C27" s="273" t="s">
        <v>299</v>
      </c>
      <c r="D27" s="255" t="s">
        <v>378</v>
      </c>
      <c r="E27" s="69">
        <v>400</v>
      </c>
      <c r="F27" s="196"/>
      <c r="G27" s="23"/>
      <c r="H27" s="83"/>
      <c r="I27" s="176"/>
      <c r="J27" s="69"/>
      <c r="K27" s="27"/>
      <c r="L27" s="22"/>
      <c r="M27" s="83"/>
      <c r="N27" s="179"/>
      <c r="O27" s="69"/>
      <c r="P27" s="81"/>
      <c r="Q27" s="22"/>
      <c r="R27" s="123"/>
      <c r="S27" s="179"/>
      <c r="T27" s="69"/>
      <c r="U27" s="81"/>
      <c r="V27" s="87"/>
      <c r="W27" s="83" t="s">
        <v>303</v>
      </c>
      <c r="X27" s="70"/>
      <c r="Y27" s="69">
        <v>100</v>
      </c>
      <c r="Z27" s="196"/>
    </row>
    <row r="28" spans="2:26" ht="18" customHeight="1">
      <c r="B28" s="253"/>
      <c r="C28" s="273" t="s">
        <v>300</v>
      </c>
      <c r="D28" s="255" t="s">
        <v>528</v>
      </c>
      <c r="E28" s="69">
        <v>550</v>
      </c>
      <c r="F28" s="196"/>
      <c r="G28" s="23"/>
      <c r="H28" s="74"/>
      <c r="I28" s="176"/>
      <c r="J28" s="69"/>
      <c r="K28" s="27"/>
      <c r="L28" s="22"/>
      <c r="M28" s="83"/>
      <c r="N28" s="179"/>
      <c r="O28" s="69"/>
      <c r="P28" s="81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53"/>
      <c r="C29" s="273" t="s">
        <v>301</v>
      </c>
      <c r="D29" s="255" t="s">
        <v>528</v>
      </c>
      <c r="E29" s="69">
        <v>1650</v>
      </c>
      <c r="F29" s="196"/>
      <c r="G29" s="23"/>
      <c r="H29" s="74"/>
      <c r="I29" s="176"/>
      <c r="J29" s="59"/>
      <c r="K29" s="27"/>
      <c r="L29" s="22"/>
      <c r="M29" s="83"/>
      <c r="N29" s="179"/>
      <c r="O29" s="59"/>
      <c r="P29" s="81"/>
      <c r="Q29" s="22"/>
      <c r="R29" s="83"/>
      <c r="S29" s="179"/>
      <c r="T29" s="69"/>
      <c r="U29" s="81"/>
      <c r="V29" s="87"/>
      <c r="W29" s="83"/>
      <c r="X29" s="70"/>
      <c r="Y29" s="69"/>
      <c r="Z29" s="162"/>
    </row>
    <row r="30" spans="2:26" ht="18" customHeight="1">
      <c r="B30" s="253"/>
      <c r="C30" s="273" t="s">
        <v>302</v>
      </c>
      <c r="D30" s="255" t="s">
        <v>528</v>
      </c>
      <c r="E30" s="69">
        <v>850</v>
      </c>
      <c r="F30" s="196"/>
      <c r="G30" s="23"/>
      <c r="H30" s="74"/>
      <c r="I30" s="176"/>
      <c r="J30" s="59"/>
      <c r="K30" s="27"/>
      <c r="L30" s="22"/>
      <c r="M30" s="83"/>
      <c r="N30" s="179"/>
      <c r="O30" s="59"/>
      <c r="P30" s="81"/>
      <c r="Q30" s="22"/>
      <c r="R30" s="83"/>
      <c r="S30" s="179"/>
      <c r="T30" s="69"/>
      <c r="U30" s="81"/>
      <c r="V30" s="87"/>
      <c r="W30" s="83"/>
      <c r="X30" s="70"/>
      <c r="Y30" s="69"/>
      <c r="Z30" s="162"/>
    </row>
    <row r="31" spans="2:26" ht="18" customHeight="1">
      <c r="B31" s="253"/>
      <c r="C31" s="273" t="s">
        <v>303</v>
      </c>
      <c r="D31" s="255" t="s">
        <v>528</v>
      </c>
      <c r="E31" s="69">
        <v>1950</v>
      </c>
      <c r="F31" s="196"/>
      <c r="G31" s="23"/>
      <c r="H31" s="74"/>
      <c r="I31" s="176"/>
      <c r="J31" s="59"/>
      <c r="K31" s="27"/>
      <c r="L31" s="22"/>
      <c r="M31" s="83"/>
      <c r="N31" s="179"/>
      <c r="O31" s="59"/>
      <c r="P31" s="81"/>
      <c r="Q31" s="22"/>
      <c r="R31" s="83"/>
      <c r="S31" s="179"/>
      <c r="T31" s="69"/>
      <c r="U31" s="81"/>
      <c r="V31" s="87"/>
      <c r="W31" s="83"/>
      <c r="X31" s="70"/>
      <c r="Y31" s="69"/>
      <c r="Z31" s="162"/>
    </row>
    <row r="32" spans="2:26" ht="18" customHeight="1">
      <c r="B32" s="253"/>
      <c r="C32" s="273" t="s">
        <v>304</v>
      </c>
      <c r="D32" s="255" t="s">
        <v>377</v>
      </c>
      <c r="E32" s="69">
        <v>1000</v>
      </c>
      <c r="F32" s="196"/>
      <c r="G32" s="23"/>
      <c r="H32" s="74"/>
      <c r="I32" s="176"/>
      <c r="J32" s="59"/>
      <c r="K32" s="27"/>
      <c r="L32" s="22"/>
      <c r="M32" s="83"/>
      <c r="N32" s="179"/>
      <c r="O32" s="59"/>
      <c r="P32" s="81"/>
      <c r="Q32" s="22"/>
      <c r="R32" s="83"/>
      <c r="S32" s="179"/>
      <c r="T32" s="69"/>
      <c r="U32" s="81"/>
      <c r="V32" s="87"/>
      <c r="W32" s="83"/>
      <c r="X32" s="70"/>
      <c r="Y32" s="69"/>
      <c r="Z32" s="24"/>
    </row>
    <row r="33" spans="2:26" ht="18" customHeight="1">
      <c r="B33" s="253"/>
      <c r="C33" s="273" t="s">
        <v>305</v>
      </c>
      <c r="D33" s="255" t="s">
        <v>381</v>
      </c>
      <c r="E33" s="69">
        <v>950</v>
      </c>
      <c r="F33" s="196"/>
      <c r="G33" s="23"/>
      <c r="H33" s="74"/>
      <c r="I33" s="176"/>
      <c r="J33" s="59"/>
      <c r="K33" s="27"/>
      <c r="L33" s="22"/>
      <c r="M33" s="83"/>
      <c r="N33" s="179"/>
      <c r="O33" s="59"/>
      <c r="P33" s="81"/>
      <c r="Q33" s="22"/>
      <c r="R33" s="83"/>
      <c r="S33" s="179"/>
      <c r="T33" s="69"/>
      <c r="U33" s="81"/>
      <c r="V33" s="87"/>
      <c r="W33" s="131"/>
      <c r="X33" s="70"/>
      <c r="Y33" s="69"/>
      <c r="Z33" s="24"/>
    </row>
    <row r="34" spans="2:26" ht="18" customHeight="1">
      <c r="B34" s="22"/>
      <c r="C34" s="111"/>
      <c r="D34" s="167"/>
      <c r="E34" s="69"/>
      <c r="F34" s="24"/>
      <c r="G34" s="23"/>
      <c r="H34" s="83"/>
      <c r="I34" s="176"/>
      <c r="J34" s="59"/>
      <c r="K34" s="27"/>
      <c r="L34" s="22"/>
      <c r="M34" s="83"/>
      <c r="N34" s="179"/>
      <c r="O34" s="59"/>
      <c r="P34" s="81"/>
      <c r="Q34" s="22"/>
      <c r="R34" s="123"/>
      <c r="S34" s="176"/>
      <c r="T34" s="59"/>
      <c r="U34" s="81"/>
      <c r="V34" s="60"/>
      <c r="W34" s="74"/>
      <c r="X34" s="58"/>
      <c r="Y34" s="59"/>
      <c r="Z34" s="24"/>
    </row>
    <row r="35" spans="2:26" ht="18" customHeight="1">
      <c r="B35" s="134"/>
      <c r="C35" s="146"/>
      <c r="D35" s="183"/>
      <c r="E35" s="140"/>
      <c r="F35" s="136"/>
      <c r="G35" s="137"/>
      <c r="H35" s="126"/>
      <c r="I35" s="186"/>
      <c r="J35" s="127"/>
      <c r="K35" s="135"/>
      <c r="L35" s="134"/>
      <c r="M35" s="139"/>
      <c r="N35" s="189"/>
      <c r="O35" s="127"/>
      <c r="P35" s="141"/>
      <c r="Q35" s="134"/>
      <c r="R35" s="139"/>
      <c r="S35" s="189"/>
      <c r="T35" s="140"/>
      <c r="U35" s="141"/>
      <c r="V35" s="142"/>
      <c r="W35" s="139"/>
      <c r="X35" s="143"/>
      <c r="Y35" s="140"/>
      <c r="Z35" s="136"/>
    </row>
    <row r="36" spans="2:26" ht="18" customHeight="1">
      <c r="B36" s="447" t="s">
        <v>1</v>
      </c>
      <c r="C36" s="491"/>
      <c r="D36" s="492"/>
      <c r="E36" s="144">
        <f>SUM(E26:E35)</f>
        <v>8750</v>
      </c>
      <c r="F36" s="145">
        <f>SUM(F26:F35)</f>
        <v>0</v>
      </c>
      <c r="G36" s="442" t="s">
        <v>1</v>
      </c>
      <c r="H36" s="442"/>
      <c r="I36" s="442"/>
      <c r="J36" s="144">
        <f>SUM(J26:J35)</f>
        <v>0</v>
      </c>
      <c r="K36" s="9">
        <f>SUM(K26:K35)</f>
        <v>0</v>
      </c>
      <c r="L36" s="447" t="s">
        <v>1</v>
      </c>
      <c r="M36" s="442"/>
      <c r="N36" s="442"/>
      <c r="O36" s="144">
        <f>SUM(O26:O35)</f>
        <v>0</v>
      </c>
      <c r="P36" s="145">
        <f>SUM(P26:P35)</f>
        <v>0</v>
      </c>
      <c r="Q36" s="447" t="s">
        <v>1</v>
      </c>
      <c r="R36" s="442"/>
      <c r="S36" s="442"/>
      <c r="T36" s="144">
        <f>SUM(T26:T35)</f>
        <v>0</v>
      </c>
      <c r="U36" s="145">
        <f>SUM(U26:U35)</f>
        <v>0</v>
      </c>
      <c r="V36" s="442" t="s">
        <v>1</v>
      </c>
      <c r="W36" s="442"/>
      <c r="X36" s="442"/>
      <c r="Y36" s="144">
        <f>SUM(Y26:Y35)</f>
        <v>650</v>
      </c>
      <c r="Z36" s="145">
        <f>SUM(Z26:Z35)</f>
        <v>0</v>
      </c>
    </row>
    <row r="37" spans="2:30" s="3" customFormat="1" ht="13.5" customHeight="1">
      <c r="B37" s="8" t="s">
        <v>522</v>
      </c>
      <c r="C37" s="6"/>
      <c r="D37" s="1"/>
      <c r="E37" s="227"/>
      <c r="F37" s="228"/>
      <c r="G37" s="1"/>
      <c r="H37" s="1"/>
      <c r="I37" s="1"/>
      <c r="J37" s="227"/>
      <c r="K37" s="229"/>
      <c r="L37" s="1"/>
      <c r="M37" s="1"/>
      <c r="N37" s="1"/>
      <c r="O37" s="227"/>
      <c r="P37" s="230"/>
      <c r="Q37" s="1"/>
      <c r="R37" s="1"/>
      <c r="S37" s="1"/>
      <c r="T37" s="227"/>
      <c r="U37" s="229"/>
      <c r="V37" s="1"/>
      <c r="W37" s="1"/>
      <c r="X37" s="1"/>
      <c r="Y37" s="227"/>
      <c r="Z37" s="230"/>
      <c r="AA37" s="226"/>
      <c r="AB37" s="231"/>
      <c r="AC37" s="232"/>
      <c r="AD37" s="226"/>
    </row>
    <row r="38" spans="2:29" s="3" customFormat="1" ht="14.25" customHeight="1">
      <c r="B38" s="450" t="s">
        <v>523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06"/>
      <c r="Z38" s="206"/>
      <c r="AA38" s="206"/>
      <c r="AB38" s="206"/>
      <c r="AC38" s="206"/>
    </row>
    <row r="39" spans="2:29" s="3" customFormat="1" ht="14.25" customHeight="1">
      <c r="B39" s="450" t="s">
        <v>520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206"/>
      <c r="Z39" s="206"/>
      <c r="AA39" s="206"/>
      <c r="AB39" s="206"/>
      <c r="AC39" s="206"/>
    </row>
    <row r="40" spans="2:29" s="3" customFormat="1" ht="13.5">
      <c r="B40" s="450" t="s">
        <v>521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206"/>
      <c r="Z40" s="206"/>
      <c r="AA40" s="206"/>
      <c r="AB40" s="206"/>
      <c r="AC40" s="206"/>
    </row>
    <row r="41" spans="2:26" s="3" customFormat="1" ht="8.25" customHeight="1">
      <c r="B41" s="8"/>
      <c r="C41" s="1"/>
      <c r="D41" s="1"/>
      <c r="E41" s="227"/>
      <c r="F41" s="228"/>
      <c r="G41" s="1"/>
      <c r="H41" s="1"/>
      <c r="I41" s="1"/>
      <c r="J41" s="227"/>
      <c r="K41" s="229"/>
      <c r="L41" s="1"/>
      <c r="M41" s="1"/>
      <c r="N41" s="1"/>
      <c r="O41" s="227"/>
      <c r="P41" s="230"/>
      <c r="Q41" s="1"/>
      <c r="R41" s="1"/>
      <c r="S41" s="1"/>
      <c r="T41" s="227"/>
      <c r="U41" s="229"/>
      <c r="V41" s="1"/>
      <c r="W41" s="1"/>
      <c r="X41" s="1"/>
      <c r="Y41" s="227"/>
      <c r="Z41" s="230"/>
    </row>
    <row r="42" spans="2:27" ht="16.5" customHeight="1">
      <c r="B42" s="10" t="s">
        <v>388</v>
      </c>
      <c r="C42" s="11"/>
      <c r="E42" s="11"/>
      <c r="F42" s="11"/>
      <c r="H42" s="11"/>
      <c r="J42" s="11"/>
      <c r="K42" s="11"/>
      <c r="M42" s="12"/>
      <c r="O42" s="16"/>
      <c r="P42" s="17"/>
      <c r="R42" s="12"/>
      <c r="T42" s="16"/>
      <c r="U42" s="17"/>
      <c r="V42" s="449" t="str">
        <f>'岐阜県集計表'!O41</f>
        <v>（2024年5月現在）</v>
      </c>
      <c r="W42" s="486"/>
      <c r="X42" s="486"/>
      <c r="Y42" s="486"/>
      <c r="Z42" s="486"/>
      <c r="AA42" s="165"/>
    </row>
    <row r="43" ht="16.5" customHeight="1"/>
  </sheetData>
  <sheetProtection password="CCCF" sheet="1" selectLockedCells="1"/>
  <mergeCells count="46"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Q25:T25"/>
    <mergeCell ref="G23:I23"/>
    <mergeCell ref="L23:N23"/>
    <mergeCell ref="Q23:S23"/>
    <mergeCell ref="G36:I36"/>
    <mergeCell ref="L36:N36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99">
        <f>SUM(O4+O20)</f>
        <v>0</v>
      </c>
      <c r="W3" s="500"/>
      <c r="X3" s="500"/>
      <c r="Y3" s="500"/>
      <c r="Z3" s="171" t="s">
        <v>0</v>
      </c>
    </row>
    <row r="4" spans="2:49" ht="30" customHeight="1">
      <c r="B4" s="11" t="s">
        <v>18</v>
      </c>
      <c r="C4" s="446" t="s">
        <v>297</v>
      </c>
      <c r="D4" s="446"/>
      <c r="E4" s="446"/>
      <c r="F4" s="444" t="s">
        <v>8</v>
      </c>
      <c r="G4" s="444"/>
      <c r="H4" s="445">
        <f>SUM(E19+J19+O19+T19+Y19)</f>
        <v>21850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SUM(F19+K19+P19+U19+Z19)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307</v>
      </c>
      <c r="D6" s="251" t="s">
        <v>375</v>
      </c>
      <c r="E6" s="71">
        <v>9000</v>
      </c>
      <c r="F6" s="199"/>
      <c r="G6" s="12"/>
      <c r="H6" s="117"/>
      <c r="I6" s="178"/>
      <c r="J6" s="71"/>
      <c r="K6" s="198"/>
      <c r="L6" s="20"/>
      <c r="M6" s="117" t="s">
        <v>318</v>
      </c>
      <c r="N6" s="178"/>
      <c r="O6" s="71">
        <v>500</v>
      </c>
      <c r="P6" s="199"/>
      <c r="Q6" s="20"/>
      <c r="R6" s="119" t="s">
        <v>307</v>
      </c>
      <c r="S6" s="178"/>
      <c r="T6" s="133">
        <v>1850</v>
      </c>
      <c r="U6" s="199"/>
      <c r="V6" s="56"/>
      <c r="W6" s="74" t="s">
        <v>537</v>
      </c>
      <c r="X6" s="58"/>
      <c r="Y6" s="69">
        <v>1000</v>
      </c>
      <c r="Z6" s="199"/>
    </row>
    <row r="7" spans="2:26" ht="18" customHeight="1">
      <c r="B7" s="253"/>
      <c r="C7" s="273" t="s">
        <v>308</v>
      </c>
      <c r="D7" s="255" t="s">
        <v>375</v>
      </c>
      <c r="E7" s="69">
        <v>1400</v>
      </c>
      <c r="F7" s="196"/>
      <c r="G7" s="23"/>
      <c r="H7" s="83"/>
      <c r="I7" s="176"/>
      <c r="J7" s="59"/>
      <c r="K7" s="27"/>
      <c r="L7" s="22"/>
      <c r="M7" s="83" t="s">
        <v>319</v>
      </c>
      <c r="N7" s="179"/>
      <c r="O7" s="69">
        <v>300</v>
      </c>
      <c r="P7" s="196"/>
      <c r="Q7" s="22"/>
      <c r="R7" s="123"/>
      <c r="S7" s="176"/>
      <c r="T7" s="59"/>
      <c r="U7" s="81"/>
      <c r="V7" s="60"/>
      <c r="W7" s="74"/>
      <c r="X7" s="58"/>
      <c r="Y7" s="69"/>
      <c r="Z7" s="24"/>
    </row>
    <row r="8" spans="2:26" ht="18" customHeight="1">
      <c r="B8" s="253"/>
      <c r="C8" s="273" t="s">
        <v>309</v>
      </c>
      <c r="D8" s="255" t="s">
        <v>375</v>
      </c>
      <c r="E8" s="69">
        <v>1500</v>
      </c>
      <c r="F8" s="196"/>
      <c r="G8" s="23"/>
      <c r="H8" s="83"/>
      <c r="I8" s="176"/>
      <c r="J8" s="59"/>
      <c r="K8" s="27"/>
      <c r="L8" s="22"/>
      <c r="M8" s="83"/>
      <c r="N8" s="179"/>
      <c r="O8" s="59"/>
      <c r="P8" s="81"/>
      <c r="Q8" s="22"/>
      <c r="R8" s="123"/>
      <c r="S8" s="176"/>
      <c r="T8" s="59"/>
      <c r="U8" s="81"/>
      <c r="V8" s="60"/>
      <c r="W8" s="74"/>
      <c r="X8" s="58"/>
      <c r="Y8" s="59"/>
      <c r="Z8" s="24"/>
    </row>
    <row r="9" spans="2:26" ht="18" customHeight="1">
      <c r="B9" s="253"/>
      <c r="C9" s="273" t="s">
        <v>310</v>
      </c>
      <c r="D9" s="255" t="s">
        <v>462</v>
      </c>
      <c r="E9" s="69">
        <v>500</v>
      </c>
      <c r="F9" s="196"/>
      <c r="G9" s="23"/>
      <c r="H9" s="83"/>
      <c r="I9" s="176"/>
      <c r="J9" s="59"/>
      <c r="K9" s="27"/>
      <c r="L9" s="22"/>
      <c r="M9" s="83"/>
      <c r="N9" s="179"/>
      <c r="O9" s="59"/>
      <c r="P9" s="81"/>
      <c r="Q9" s="22"/>
      <c r="R9" s="123"/>
      <c r="S9" s="176"/>
      <c r="T9" s="59"/>
      <c r="U9" s="81"/>
      <c r="V9" s="60"/>
      <c r="W9" s="74"/>
      <c r="X9" s="58"/>
      <c r="Y9" s="59"/>
      <c r="Z9" s="24"/>
    </row>
    <row r="10" spans="2:26" ht="18" customHeight="1">
      <c r="B10" s="253"/>
      <c r="C10" s="273" t="s">
        <v>311</v>
      </c>
      <c r="D10" s="255" t="s">
        <v>377</v>
      </c>
      <c r="E10" s="69">
        <v>650</v>
      </c>
      <c r="F10" s="196"/>
      <c r="G10" s="23"/>
      <c r="H10" s="83"/>
      <c r="I10" s="176"/>
      <c r="J10" s="59"/>
      <c r="K10" s="27"/>
      <c r="L10" s="22"/>
      <c r="M10" s="83"/>
      <c r="N10" s="179"/>
      <c r="O10" s="59"/>
      <c r="P10" s="81"/>
      <c r="Q10" s="22"/>
      <c r="R10" s="123"/>
      <c r="S10" s="176"/>
      <c r="T10" s="59"/>
      <c r="U10" s="81"/>
      <c r="V10" s="60"/>
      <c r="W10" s="74"/>
      <c r="X10" s="58"/>
      <c r="Y10" s="59"/>
      <c r="Z10" s="24"/>
    </row>
    <row r="11" spans="2:26" ht="18" customHeight="1">
      <c r="B11" s="253"/>
      <c r="C11" s="273" t="s">
        <v>312</v>
      </c>
      <c r="D11" s="255" t="s">
        <v>377</v>
      </c>
      <c r="E11" s="69">
        <v>800</v>
      </c>
      <c r="F11" s="196"/>
      <c r="G11" s="23"/>
      <c r="H11" s="83"/>
      <c r="I11" s="176"/>
      <c r="J11" s="59"/>
      <c r="K11" s="27"/>
      <c r="L11" s="22"/>
      <c r="M11" s="83"/>
      <c r="N11" s="179"/>
      <c r="O11" s="59"/>
      <c r="P11" s="81"/>
      <c r="Q11" s="22"/>
      <c r="R11" s="123"/>
      <c r="S11" s="176"/>
      <c r="T11" s="59"/>
      <c r="U11" s="81"/>
      <c r="V11" s="60"/>
      <c r="W11" s="74"/>
      <c r="X11" s="58"/>
      <c r="Y11" s="59"/>
      <c r="Z11" s="24"/>
    </row>
    <row r="12" spans="2:26" ht="18" customHeight="1">
      <c r="B12" s="253"/>
      <c r="C12" s="273" t="s">
        <v>313</v>
      </c>
      <c r="D12" s="255" t="s">
        <v>377</v>
      </c>
      <c r="E12" s="69">
        <v>600</v>
      </c>
      <c r="F12" s="196"/>
      <c r="G12" s="23"/>
      <c r="H12" s="83"/>
      <c r="I12" s="176"/>
      <c r="J12" s="59"/>
      <c r="K12" s="27"/>
      <c r="L12" s="22"/>
      <c r="M12" s="83"/>
      <c r="N12" s="179"/>
      <c r="O12" s="59"/>
      <c r="P12" s="81"/>
      <c r="Q12" s="22"/>
      <c r="R12" s="123"/>
      <c r="S12" s="176"/>
      <c r="T12" s="59"/>
      <c r="U12" s="81"/>
      <c r="V12" s="60"/>
      <c r="W12" s="74"/>
      <c r="X12" s="58"/>
      <c r="Y12" s="59"/>
      <c r="Z12" s="24"/>
    </row>
    <row r="13" spans="2:26" ht="18" customHeight="1">
      <c r="B13" s="253"/>
      <c r="C13" s="273" t="s">
        <v>314</v>
      </c>
      <c r="D13" s="255" t="s">
        <v>528</v>
      </c>
      <c r="E13" s="69">
        <v>1050</v>
      </c>
      <c r="F13" s="196"/>
      <c r="G13" s="23"/>
      <c r="H13" s="83"/>
      <c r="I13" s="176"/>
      <c r="J13" s="59"/>
      <c r="K13" s="27"/>
      <c r="L13" s="22"/>
      <c r="M13" s="83"/>
      <c r="N13" s="179"/>
      <c r="O13" s="59"/>
      <c r="P13" s="81"/>
      <c r="Q13" s="22"/>
      <c r="R13" s="123"/>
      <c r="S13" s="179"/>
      <c r="T13" s="69"/>
      <c r="U13" s="81"/>
      <c r="V13" s="60"/>
      <c r="W13" s="74"/>
      <c r="X13" s="58"/>
      <c r="Y13" s="59"/>
      <c r="Z13" s="24"/>
    </row>
    <row r="14" spans="2:26" ht="18" customHeight="1">
      <c r="B14" s="253"/>
      <c r="C14" s="273" t="s">
        <v>315</v>
      </c>
      <c r="D14" s="255" t="s">
        <v>538</v>
      </c>
      <c r="E14" s="248">
        <v>1700</v>
      </c>
      <c r="F14" s="196"/>
      <c r="G14" s="23"/>
      <c r="H14" s="83"/>
      <c r="I14" s="176"/>
      <c r="J14" s="59"/>
      <c r="K14" s="27"/>
      <c r="L14" s="22"/>
      <c r="M14" s="83"/>
      <c r="N14" s="179"/>
      <c r="O14" s="59"/>
      <c r="P14" s="81"/>
      <c r="Q14" s="22"/>
      <c r="R14" s="123"/>
      <c r="S14" s="179"/>
      <c r="T14" s="69"/>
      <c r="U14" s="81"/>
      <c r="V14" s="60"/>
      <c r="W14" s="74"/>
      <c r="X14" s="58"/>
      <c r="Y14" s="59"/>
      <c r="Z14" s="24"/>
    </row>
    <row r="15" spans="2:26" ht="18" customHeight="1">
      <c r="B15" s="253"/>
      <c r="C15" s="273" t="s">
        <v>316</v>
      </c>
      <c r="D15" s="255" t="s">
        <v>377</v>
      </c>
      <c r="E15" s="248">
        <v>550</v>
      </c>
      <c r="F15" s="196"/>
      <c r="G15" s="23"/>
      <c r="H15" s="83"/>
      <c r="I15" s="176"/>
      <c r="J15" s="59"/>
      <c r="K15" s="27"/>
      <c r="L15" s="22"/>
      <c r="M15" s="83"/>
      <c r="N15" s="179"/>
      <c r="O15" s="59"/>
      <c r="P15" s="81"/>
      <c r="Q15" s="22"/>
      <c r="R15" s="123"/>
      <c r="S15" s="179"/>
      <c r="T15" s="69"/>
      <c r="U15" s="81"/>
      <c r="V15" s="60"/>
      <c r="W15" s="74"/>
      <c r="X15" s="58"/>
      <c r="Y15" s="59"/>
      <c r="Z15" s="24"/>
    </row>
    <row r="16" spans="2:26" ht="18" customHeight="1">
      <c r="B16" s="253"/>
      <c r="C16" s="273" t="s">
        <v>317</v>
      </c>
      <c r="D16" s="255" t="s">
        <v>536</v>
      </c>
      <c r="E16" s="248">
        <v>450</v>
      </c>
      <c r="F16" s="196"/>
      <c r="G16" s="23"/>
      <c r="H16" s="83"/>
      <c r="I16" s="176"/>
      <c r="J16" s="59"/>
      <c r="K16" s="27"/>
      <c r="L16" s="22"/>
      <c r="M16" s="83"/>
      <c r="N16" s="179"/>
      <c r="O16" s="59"/>
      <c r="P16" s="81"/>
      <c r="Q16" s="22"/>
      <c r="R16" s="123"/>
      <c r="S16" s="179"/>
      <c r="T16" s="59"/>
      <c r="U16" s="81"/>
      <c r="V16" s="60"/>
      <c r="W16" s="501"/>
      <c r="X16" s="502"/>
      <c r="Y16" s="59"/>
      <c r="Z16" s="24"/>
    </row>
    <row r="17" spans="2:26" ht="18" customHeight="1">
      <c r="B17" s="253"/>
      <c r="C17" s="273"/>
      <c r="D17" s="255"/>
      <c r="E17" s="248"/>
      <c r="F17" s="24"/>
      <c r="G17" s="23"/>
      <c r="H17" s="74"/>
      <c r="I17" s="176"/>
      <c r="J17" s="59"/>
      <c r="K17" s="27"/>
      <c r="L17" s="22"/>
      <c r="M17" s="83"/>
      <c r="N17" s="181"/>
      <c r="O17" s="59"/>
      <c r="P17" s="81"/>
      <c r="Q17" s="22"/>
      <c r="R17" s="83"/>
      <c r="S17" s="181"/>
      <c r="T17" s="69"/>
      <c r="U17" s="81"/>
      <c r="V17" s="87"/>
      <c r="W17" s="83"/>
      <c r="X17" s="70"/>
      <c r="Y17" s="69"/>
      <c r="Z17" s="24"/>
    </row>
    <row r="18" spans="2:26" ht="18" customHeight="1">
      <c r="B18" s="282"/>
      <c r="C18" s="283"/>
      <c r="D18" s="284"/>
      <c r="E18" s="285"/>
      <c r="F18" s="136"/>
      <c r="G18" s="137"/>
      <c r="H18" s="126"/>
      <c r="I18" s="183"/>
      <c r="J18" s="138"/>
      <c r="K18" s="135"/>
      <c r="L18" s="134"/>
      <c r="M18" s="139"/>
      <c r="N18" s="143"/>
      <c r="O18" s="140"/>
      <c r="P18" s="141"/>
      <c r="Q18" s="134"/>
      <c r="R18" s="139"/>
      <c r="S18" s="143"/>
      <c r="T18" s="140"/>
      <c r="U18" s="141"/>
      <c r="V18" s="142"/>
      <c r="W18" s="139"/>
      <c r="X18" s="143"/>
      <c r="Y18" s="140"/>
      <c r="Z18" s="136"/>
    </row>
    <row r="19" spans="2:26" ht="18" customHeight="1">
      <c r="B19" s="476" t="s">
        <v>1</v>
      </c>
      <c r="C19" s="495"/>
      <c r="D19" s="496"/>
      <c r="E19" s="291">
        <f>SUM(E6:E18)</f>
        <v>18200</v>
      </c>
      <c r="F19" s="145">
        <f>SUM(F6:F18)</f>
        <v>0</v>
      </c>
      <c r="G19" s="442" t="s">
        <v>1</v>
      </c>
      <c r="H19" s="442"/>
      <c r="I19" s="442"/>
      <c r="J19" s="144">
        <f>SUM(J6:J18)</f>
        <v>0</v>
      </c>
      <c r="K19" s="9">
        <f>SUM(K6:K18)</f>
        <v>0</v>
      </c>
      <c r="L19" s="447" t="s">
        <v>1</v>
      </c>
      <c r="M19" s="442"/>
      <c r="N19" s="442"/>
      <c r="O19" s="144">
        <f>SUM(O6:O18)</f>
        <v>800</v>
      </c>
      <c r="P19" s="145">
        <f>SUM(P6:P18)</f>
        <v>0</v>
      </c>
      <c r="Q19" s="447" t="s">
        <v>1</v>
      </c>
      <c r="R19" s="442"/>
      <c r="S19" s="442"/>
      <c r="T19" s="144">
        <f>SUM(T6:T18)</f>
        <v>1850</v>
      </c>
      <c r="U19" s="145">
        <f>SUM(U6:U18)</f>
        <v>0</v>
      </c>
      <c r="V19" s="442" t="s">
        <v>1</v>
      </c>
      <c r="W19" s="442"/>
      <c r="X19" s="442"/>
      <c r="Y19" s="144">
        <f>SUM(Y6:Y18)</f>
        <v>1000</v>
      </c>
      <c r="Z19" s="145">
        <f>SUM(Z6:Z18)</f>
        <v>0</v>
      </c>
    </row>
    <row r="20" spans="2:49" ht="30" customHeight="1">
      <c r="B20" s="264" t="s">
        <v>18</v>
      </c>
      <c r="C20" s="490" t="s">
        <v>306</v>
      </c>
      <c r="D20" s="490"/>
      <c r="E20" s="490"/>
      <c r="F20" s="444" t="s">
        <v>8</v>
      </c>
      <c r="G20" s="444"/>
      <c r="H20" s="445">
        <f>SUM(E31+J31+O31+T31+Y31)</f>
        <v>7000</v>
      </c>
      <c r="I20" s="444"/>
      <c r="J20" s="4" t="s">
        <v>0</v>
      </c>
      <c r="K20" s="4" t="s">
        <v>11</v>
      </c>
      <c r="L20" s="5"/>
      <c r="M20" s="174" t="s">
        <v>10</v>
      </c>
      <c r="N20" s="5"/>
      <c r="O20" s="457">
        <f>SUM(F31+K31+P31+U31+Z31)</f>
        <v>0</v>
      </c>
      <c r="P20" s="458"/>
      <c r="Q20" s="459" t="s">
        <v>0</v>
      </c>
      <c r="R20" s="459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6" t="s">
        <v>14</v>
      </c>
      <c r="C21" s="477"/>
      <c r="D21" s="477"/>
      <c r="E21" s="477"/>
      <c r="F21" s="26" t="s">
        <v>12</v>
      </c>
      <c r="G21" s="442" t="s">
        <v>15</v>
      </c>
      <c r="H21" s="442"/>
      <c r="I21" s="442"/>
      <c r="J21" s="443"/>
      <c r="K21" s="13" t="s">
        <v>12</v>
      </c>
      <c r="L21" s="447" t="s">
        <v>16</v>
      </c>
      <c r="M21" s="442"/>
      <c r="N21" s="442"/>
      <c r="O21" s="442"/>
      <c r="P21" s="26" t="s">
        <v>12</v>
      </c>
      <c r="Q21" s="447" t="s">
        <v>73</v>
      </c>
      <c r="R21" s="442"/>
      <c r="S21" s="442"/>
      <c r="T21" s="442"/>
      <c r="U21" s="26" t="s">
        <v>12</v>
      </c>
      <c r="V21" s="442" t="s">
        <v>13</v>
      </c>
      <c r="W21" s="442"/>
      <c r="X21" s="442"/>
      <c r="Y21" s="443"/>
      <c r="Z21" s="15" t="s">
        <v>12</v>
      </c>
    </row>
    <row r="22" spans="2:26" ht="18" customHeight="1">
      <c r="B22" s="249"/>
      <c r="C22" s="271" t="s">
        <v>320</v>
      </c>
      <c r="D22" s="251" t="s">
        <v>530</v>
      </c>
      <c r="E22" s="71">
        <v>1700</v>
      </c>
      <c r="F22" s="199"/>
      <c r="G22" s="12"/>
      <c r="H22" s="117"/>
      <c r="I22" s="178"/>
      <c r="J22" s="71"/>
      <c r="K22" s="198"/>
      <c r="L22" s="20"/>
      <c r="M22" s="117"/>
      <c r="N22" s="178"/>
      <c r="O22" s="71"/>
      <c r="P22" s="198"/>
      <c r="Q22" s="20"/>
      <c r="R22" s="117" t="s">
        <v>320</v>
      </c>
      <c r="S22" s="178" t="s">
        <v>379</v>
      </c>
      <c r="T22" s="71">
        <v>950</v>
      </c>
      <c r="U22" s="199"/>
      <c r="V22" s="92"/>
      <c r="W22" s="83" t="s">
        <v>327</v>
      </c>
      <c r="X22" s="70"/>
      <c r="Y22" s="69">
        <v>150</v>
      </c>
      <c r="Z22" s="199"/>
    </row>
    <row r="23" spans="2:26" ht="18" customHeight="1">
      <c r="B23" s="253"/>
      <c r="C23" s="273" t="s">
        <v>321</v>
      </c>
      <c r="D23" s="255" t="s">
        <v>377</v>
      </c>
      <c r="E23" s="69">
        <v>100</v>
      </c>
      <c r="F23" s="196"/>
      <c r="G23" s="23"/>
      <c r="H23" s="83"/>
      <c r="I23" s="176"/>
      <c r="J23" s="69"/>
      <c r="K23" s="27"/>
      <c r="L23" s="22"/>
      <c r="M23" s="83"/>
      <c r="N23" s="191"/>
      <c r="O23" s="69"/>
      <c r="P23" s="81"/>
      <c r="Q23" s="22"/>
      <c r="R23" s="123"/>
      <c r="S23" s="179"/>
      <c r="T23" s="69"/>
      <c r="U23" s="81"/>
      <c r="V23" s="87"/>
      <c r="W23" s="83" t="s">
        <v>323</v>
      </c>
      <c r="X23" s="70"/>
      <c r="Y23" s="69">
        <v>100</v>
      </c>
      <c r="Z23" s="196"/>
    </row>
    <row r="24" spans="2:26" ht="18" customHeight="1">
      <c r="B24" s="253"/>
      <c r="C24" s="273" t="s">
        <v>322</v>
      </c>
      <c r="D24" s="255" t="s">
        <v>528</v>
      </c>
      <c r="E24" s="69">
        <v>3300</v>
      </c>
      <c r="F24" s="196"/>
      <c r="G24" s="23"/>
      <c r="H24" s="74"/>
      <c r="I24" s="176"/>
      <c r="J24" s="69"/>
      <c r="K24" s="27"/>
      <c r="L24" s="22"/>
      <c r="M24" s="83"/>
      <c r="N24" s="191"/>
      <c r="O24" s="69"/>
      <c r="P24" s="81"/>
      <c r="Q24" s="22"/>
      <c r="R24" s="83"/>
      <c r="S24" s="179"/>
      <c r="T24" s="69"/>
      <c r="U24" s="81"/>
      <c r="V24" s="87"/>
      <c r="W24" s="83"/>
      <c r="X24" s="70"/>
      <c r="Y24" s="69"/>
      <c r="Z24" s="162"/>
    </row>
    <row r="25" spans="2:26" ht="18" customHeight="1">
      <c r="B25" s="253"/>
      <c r="C25" s="273" t="s">
        <v>323</v>
      </c>
      <c r="D25" s="255" t="s">
        <v>377</v>
      </c>
      <c r="E25" s="248">
        <v>350</v>
      </c>
      <c r="F25" s="196"/>
      <c r="G25" s="23"/>
      <c r="H25" s="74"/>
      <c r="I25" s="176"/>
      <c r="J25" s="59"/>
      <c r="K25" s="27"/>
      <c r="L25" s="22"/>
      <c r="M25" s="83"/>
      <c r="N25" s="191"/>
      <c r="O25" s="59"/>
      <c r="P25" s="81"/>
      <c r="Q25" s="22"/>
      <c r="R25" s="83"/>
      <c r="S25" s="179"/>
      <c r="T25" s="69"/>
      <c r="U25" s="81"/>
      <c r="V25" s="87"/>
      <c r="W25" s="83"/>
      <c r="X25" s="70"/>
      <c r="Y25" s="69"/>
      <c r="Z25" s="162"/>
    </row>
    <row r="26" spans="2:26" ht="18" customHeight="1">
      <c r="B26" s="253"/>
      <c r="C26" s="273" t="s">
        <v>324</v>
      </c>
      <c r="D26" s="255" t="s">
        <v>377</v>
      </c>
      <c r="E26" s="248">
        <v>150</v>
      </c>
      <c r="F26" s="196"/>
      <c r="G26" s="23"/>
      <c r="H26" s="74"/>
      <c r="I26" s="176"/>
      <c r="J26" s="59"/>
      <c r="K26" s="27"/>
      <c r="L26" s="22"/>
      <c r="M26" s="83"/>
      <c r="N26" s="191"/>
      <c r="O26" s="59"/>
      <c r="P26" s="81"/>
      <c r="Q26" s="22"/>
      <c r="R26" s="83"/>
      <c r="S26" s="179"/>
      <c r="T26" s="69"/>
      <c r="U26" s="81"/>
      <c r="V26" s="87"/>
      <c r="W26" s="83"/>
      <c r="X26" s="70"/>
      <c r="Y26" s="69"/>
      <c r="Z26" s="24"/>
    </row>
    <row r="27" spans="2:26" ht="18" customHeight="1">
      <c r="B27" s="22"/>
      <c r="C27" s="111" t="s">
        <v>325</v>
      </c>
      <c r="D27" s="176" t="s">
        <v>382</v>
      </c>
      <c r="E27" s="69">
        <v>100</v>
      </c>
      <c r="F27" s="196"/>
      <c r="G27" s="23"/>
      <c r="H27" s="74"/>
      <c r="I27" s="176"/>
      <c r="J27" s="59"/>
      <c r="K27" s="27"/>
      <c r="L27" s="22"/>
      <c r="M27" s="83"/>
      <c r="N27" s="179"/>
      <c r="O27" s="59"/>
      <c r="P27" s="81"/>
      <c r="Q27" s="22"/>
      <c r="R27" s="83"/>
      <c r="S27" s="179"/>
      <c r="T27" s="69"/>
      <c r="U27" s="81"/>
      <c r="V27" s="87"/>
      <c r="W27" s="83"/>
      <c r="X27" s="70"/>
      <c r="Y27" s="69"/>
      <c r="Z27" s="24"/>
    </row>
    <row r="28" spans="2:26" ht="18" customHeight="1">
      <c r="B28" s="22"/>
      <c r="C28" s="111" t="s">
        <v>326</v>
      </c>
      <c r="D28" s="176" t="s">
        <v>382</v>
      </c>
      <c r="E28" s="69">
        <v>100</v>
      </c>
      <c r="F28" s="196"/>
      <c r="G28" s="23"/>
      <c r="H28" s="74"/>
      <c r="I28" s="176"/>
      <c r="J28" s="59"/>
      <c r="K28" s="27"/>
      <c r="L28" s="22"/>
      <c r="M28" s="83"/>
      <c r="N28" s="179"/>
      <c r="O28" s="59"/>
      <c r="P28" s="81"/>
      <c r="Q28" s="22"/>
      <c r="R28" s="83"/>
      <c r="S28" s="179"/>
      <c r="T28" s="69"/>
      <c r="U28" s="81"/>
      <c r="V28" s="87"/>
      <c r="W28" s="83"/>
      <c r="X28" s="70"/>
      <c r="Y28" s="69"/>
      <c r="Z28" s="24"/>
    </row>
    <row r="29" spans="2:26" ht="18" customHeight="1">
      <c r="B29" s="22"/>
      <c r="C29" s="111"/>
      <c r="D29" s="167"/>
      <c r="E29" s="69"/>
      <c r="F29" s="24"/>
      <c r="G29" s="23"/>
      <c r="H29" s="83"/>
      <c r="I29" s="176"/>
      <c r="J29" s="59"/>
      <c r="K29" s="27"/>
      <c r="L29" s="22"/>
      <c r="M29" s="83"/>
      <c r="N29" s="179"/>
      <c r="O29" s="59"/>
      <c r="P29" s="81"/>
      <c r="Q29" s="22"/>
      <c r="R29" s="123"/>
      <c r="S29" s="176"/>
      <c r="T29" s="59"/>
      <c r="U29" s="81"/>
      <c r="V29" s="60"/>
      <c r="W29" s="74"/>
      <c r="X29" s="58"/>
      <c r="Y29" s="59"/>
      <c r="Z29" s="24"/>
    </row>
    <row r="30" spans="2:26" ht="18" customHeight="1">
      <c r="B30" s="134"/>
      <c r="C30" s="146"/>
      <c r="D30" s="183"/>
      <c r="E30" s="140"/>
      <c r="F30" s="136"/>
      <c r="G30" s="137"/>
      <c r="H30" s="126"/>
      <c r="I30" s="186"/>
      <c r="J30" s="127"/>
      <c r="K30" s="135"/>
      <c r="L30" s="134"/>
      <c r="M30" s="139"/>
      <c r="N30" s="189"/>
      <c r="O30" s="127"/>
      <c r="P30" s="141"/>
      <c r="Q30" s="134"/>
      <c r="R30" s="139"/>
      <c r="S30" s="189"/>
      <c r="T30" s="140"/>
      <c r="U30" s="141"/>
      <c r="V30" s="142"/>
      <c r="W30" s="139"/>
      <c r="X30" s="143"/>
      <c r="Y30" s="140"/>
      <c r="Z30" s="136"/>
    </row>
    <row r="31" spans="2:26" ht="18" customHeight="1">
      <c r="B31" s="447" t="s">
        <v>1</v>
      </c>
      <c r="C31" s="491"/>
      <c r="D31" s="492"/>
      <c r="E31" s="144">
        <f>SUM(E22:E30)</f>
        <v>5800</v>
      </c>
      <c r="F31" s="145">
        <f>SUM(F22:F30)</f>
        <v>0</v>
      </c>
      <c r="G31" s="442" t="s">
        <v>1</v>
      </c>
      <c r="H31" s="442"/>
      <c r="I31" s="442"/>
      <c r="J31" s="144">
        <f>SUM(J22:J30)</f>
        <v>0</v>
      </c>
      <c r="K31" s="9">
        <f>SUM(K22:K30)</f>
        <v>0</v>
      </c>
      <c r="L31" s="447" t="s">
        <v>1</v>
      </c>
      <c r="M31" s="442"/>
      <c r="N31" s="443"/>
      <c r="O31" s="144"/>
      <c r="P31" s="145"/>
      <c r="Q31" s="447" t="s">
        <v>1</v>
      </c>
      <c r="R31" s="442"/>
      <c r="S31" s="442"/>
      <c r="T31" s="144">
        <f>SUM(T22:T30)</f>
        <v>950</v>
      </c>
      <c r="U31" s="145">
        <f>SUM(U22:U30)</f>
        <v>0</v>
      </c>
      <c r="V31" s="442" t="s">
        <v>1</v>
      </c>
      <c r="W31" s="442"/>
      <c r="X31" s="442"/>
      <c r="Y31" s="144">
        <f>SUM(Y22:Y30)</f>
        <v>250</v>
      </c>
      <c r="Z31" s="145">
        <f>SUM(Z22:Z30)</f>
        <v>0</v>
      </c>
    </row>
    <row r="32" spans="2:30" s="3" customFormat="1" ht="13.5" customHeight="1">
      <c r="B32" s="8" t="s">
        <v>522</v>
      </c>
      <c r="C32" s="6"/>
      <c r="D32" s="1"/>
      <c r="E32" s="227"/>
      <c r="F32" s="228"/>
      <c r="G32" s="1"/>
      <c r="H32" s="1"/>
      <c r="I32" s="1"/>
      <c r="J32" s="227"/>
      <c r="K32" s="229"/>
      <c r="L32" s="1"/>
      <c r="M32" s="1"/>
      <c r="N32" s="1"/>
      <c r="O32" s="227"/>
      <c r="P32" s="230"/>
      <c r="Q32" s="1"/>
      <c r="R32" s="1"/>
      <c r="S32" s="1"/>
      <c r="T32" s="227"/>
      <c r="U32" s="229"/>
      <c r="V32" s="1"/>
      <c r="W32" s="1"/>
      <c r="X32" s="1"/>
      <c r="Y32" s="227"/>
      <c r="Z32" s="230"/>
      <c r="AA32" s="226"/>
      <c r="AB32" s="231"/>
      <c r="AC32" s="232"/>
      <c r="AD32" s="226"/>
    </row>
    <row r="33" spans="2:29" s="3" customFormat="1" ht="14.25" customHeight="1">
      <c r="B33" s="450" t="s">
        <v>523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206"/>
      <c r="Z33" s="206"/>
      <c r="AA33" s="206"/>
      <c r="AB33" s="206"/>
      <c r="AC33" s="206"/>
    </row>
    <row r="34" spans="2:29" s="3" customFormat="1" ht="14.25" customHeight="1">
      <c r="B34" s="450" t="s">
        <v>520</v>
      </c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206"/>
      <c r="Z34" s="206"/>
      <c r="AA34" s="206"/>
      <c r="AB34" s="206"/>
      <c r="AC34" s="206"/>
    </row>
    <row r="35" spans="2:29" s="3" customFormat="1" ht="13.5">
      <c r="B35" s="450" t="s">
        <v>521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206"/>
      <c r="Z35" s="206"/>
      <c r="AA35" s="206"/>
      <c r="AB35" s="206"/>
      <c r="AC35" s="206"/>
    </row>
    <row r="36" spans="2:26" s="3" customFormat="1" ht="8.25" customHeight="1">
      <c r="B36" s="8"/>
      <c r="C36" s="1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</row>
    <row r="37" spans="2:27" ht="16.5" customHeight="1">
      <c r="B37" s="10" t="s">
        <v>388</v>
      </c>
      <c r="C37" s="11"/>
      <c r="E37" s="11"/>
      <c r="F37" s="11"/>
      <c r="H37" s="11"/>
      <c r="J37" s="11"/>
      <c r="K37" s="11"/>
      <c r="M37" s="12"/>
      <c r="O37" s="16"/>
      <c r="P37" s="17"/>
      <c r="R37" s="12"/>
      <c r="T37" s="16"/>
      <c r="U37" s="17"/>
      <c r="V37" s="449" t="str">
        <f>'岐阜県集計表'!O41</f>
        <v>（2024年5月現在）</v>
      </c>
      <c r="W37" s="486"/>
      <c r="X37" s="486"/>
      <c r="Y37" s="486"/>
      <c r="Z37" s="486"/>
      <c r="AA37" s="165"/>
    </row>
    <row r="38" ht="16.5" customHeight="1"/>
  </sheetData>
  <sheetProtection password="CCCF" sheet="1" selectLockedCells="1"/>
  <mergeCells count="47"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Q5:T5"/>
    <mergeCell ref="E2:F2"/>
    <mergeCell ref="G2:L2"/>
    <mergeCell ref="M2:N2"/>
    <mergeCell ref="O2:S2"/>
    <mergeCell ref="T2:U2"/>
    <mergeCell ref="E3:F3"/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11" customWidth="1"/>
    <col min="2" max="2" width="6.375" style="311" bestFit="1" customWidth="1"/>
    <col min="3" max="3" width="7.25390625" style="311" bestFit="1" customWidth="1"/>
    <col min="4" max="4" width="49.625" style="311" customWidth="1"/>
    <col min="5" max="5" width="6.375" style="311" bestFit="1" customWidth="1"/>
    <col min="6" max="11" width="8.625" style="311" customWidth="1"/>
    <col min="12" max="12" width="11.625" style="311" bestFit="1" customWidth="1"/>
    <col min="13" max="16384" width="9.00390625" style="311" customWidth="1"/>
  </cols>
  <sheetData>
    <row r="1" spans="1:12" ht="5.2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7.25">
      <c r="A2" s="312"/>
      <c r="B2" s="313" t="s">
        <v>564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2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4"/>
    </row>
    <row r="4" spans="1:12" ht="15" customHeight="1">
      <c r="A4" s="312"/>
      <c r="B4" s="304" t="s">
        <v>565</v>
      </c>
      <c r="C4" s="312"/>
      <c r="D4" s="312"/>
      <c r="E4" s="315"/>
      <c r="F4" s="312"/>
      <c r="G4" s="312"/>
      <c r="H4" s="312"/>
      <c r="I4" s="312"/>
      <c r="J4" s="312"/>
      <c r="K4" s="312"/>
      <c r="L4" s="314" t="s">
        <v>396</v>
      </c>
    </row>
    <row r="5" spans="1:12" ht="5.25" customHeight="1" thickBot="1">
      <c r="A5" s="312"/>
      <c r="B5" s="312"/>
      <c r="C5" s="312"/>
      <c r="D5" s="312"/>
      <c r="E5" s="315"/>
      <c r="F5" s="312"/>
      <c r="G5" s="312"/>
      <c r="H5" s="312"/>
      <c r="I5" s="312"/>
      <c r="J5" s="312"/>
      <c r="K5" s="312"/>
      <c r="L5" s="314"/>
    </row>
    <row r="6" spans="1:12" ht="13.5">
      <c r="A6" s="312"/>
      <c r="B6" s="316"/>
      <c r="C6" s="317"/>
      <c r="D6" s="317"/>
      <c r="E6" s="317" t="s">
        <v>428</v>
      </c>
      <c r="F6" s="318" t="s">
        <v>429</v>
      </c>
      <c r="G6" s="318" t="s">
        <v>430</v>
      </c>
      <c r="H6" s="318" t="s">
        <v>431</v>
      </c>
      <c r="I6" s="318" t="s">
        <v>432</v>
      </c>
      <c r="J6" s="318" t="s">
        <v>433</v>
      </c>
      <c r="K6" s="319" t="s">
        <v>363</v>
      </c>
      <c r="L6" s="411" t="s">
        <v>397</v>
      </c>
    </row>
    <row r="7" spans="1:12" ht="14.25" thickBot="1">
      <c r="A7" s="312"/>
      <c r="B7" s="320" t="s">
        <v>398</v>
      </c>
      <c r="C7" s="321"/>
      <c r="D7" s="321"/>
      <c r="E7" s="321"/>
      <c r="F7" s="322" t="s">
        <v>399</v>
      </c>
      <c r="G7" s="322" t="s">
        <v>399</v>
      </c>
      <c r="H7" s="323" t="s">
        <v>400</v>
      </c>
      <c r="I7" s="324" t="s">
        <v>401</v>
      </c>
      <c r="J7" s="324" t="s">
        <v>402</v>
      </c>
      <c r="K7" s="325" t="s">
        <v>430</v>
      </c>
      <c r="L7" s="412"/>
    </row>
    <row r="8" spans="1:12" ht="13.5" customHeight="1">
      <c r="A8" s="312"/>
      <c r="B8" s="380" t="s">
        <v>403</v>
      </c>
      <c r="C8" s="326" t="s">
        <v>404</v>
      </c>
      <c r="D8" s="383" t="s">
        <v>434</v>
      </c>
      <c r="E8" s="384"/>
      <c r="F8" s="327">
        <v>3.2</v>
      </c>
      <c r="G8" s="328">
        <v>3.2</v>
      </c>
      <c r="H8" s="329">
        <v>4.6</v>
      </c>
      <c r="I8" s="330">
        <v>7</v>
      </c>
      <c r="J8" s="331">
        <v>13</v>
      </c>
      <c r="K8" s="332">
        <v>3.5</v>
      </c>
      <c r="L8" s="413" t="s">
        <v>566</v>
      </c>
    </row>
    <row r="9" spans="1:12" ht="13.5">
      <c r="A9" s="312"/>
      <c r="B9" s="381"/>
      <c r="C9" s="333" t="s">
        <v>405</v>
      </c>
      <c r="D9" s="385" t="s">
        <v>435</v>
      </c>
      <c r="E9" s="386"/>
      <c r="F9" s="334">
        <v>3.2</v>
      </c>
      <c r="G9" s="335">
        <v>3.2</v>
      </c>
      <c r="H9" s="336">
        <v>4.6</v>
      </c>
      <c r="I9" s="337">
        <v>7</v>
      </c>
      <c r="J9" s="338">
        <v>13</v>
      </c>
      <c r="K9" s="339">
        <v>3.5</v>
      </c>
      <c r="L9" s="403"/>
    </row>
    <row r="10" spans="1:12" ht="13.5">
      <c r="A10" s="312"/>
      <c r="B10" s="381"/>
      <c r="C10" s="387" t="s">
        <v>406</v>
      </c>
      <c r="D10" s="385" t="s">
        <v>456</v>
      </c>
      <c r="E10" s="386"/>
      <c r="F10" s="334">
        <v>3.2</v>
      </c>
      <c r="G10" s="335">
        <v>3.2</v>
      </c>
      <c r="H10" s="336">
        <v>4.6</v>
      </c>
      <c r="I10" s="337">
        <v>7</v>
      </c>
      <c r="J10" s="338">
        <v>13</v>
      </c>
      <c r="K10" s="339">
        <v>3.5</v>
      </c>
      <c r="L10" s="403"/>
    </row>
    <row r="11" spans="1:12" ht="14.25" thickBot="1">
      <c r="A11" s="312"/>
      <c r="B11" s="381"/>
      <c r="C11" s="388"/>
      <c r="D11" s="406" t="s">
        <v>436</v>
      </c>
      <c r="E11" s="340" t="s">
        <v>407</v>
      </c>
      <c r="F11" s="341">
        <v>3.2</v>
      </c>
      <c r="G11" s="342">
        <v>3.2</v>
      </c>
      <c r="H11" s="343">
        <v>4.6</v>
      </c>
      <c r="I11" s="337">
        <v>7</v>
      </c>
      <c r="J11" s="338">
        <v>13</v>
      </c>
      <c r="K11" s="339">
        <v>3.5</v>
      </c>
      <c r="L11" s="403"/>
    </row>
    <row r="12" spans="1:12" ht="13.5">
      <c r="A12" s="312"/>
      <c r="B12" s="381"/>
      <c r="C12" s="405"/>
      <c r="D12" s="393"/>
      <c r="E12" s="305" t="s">
        <v>408</v>
      </c>
      <c r="F12" s="344">
        <v>0.15</v>
      </c>
      <c r="G12" s="345">
        <v>0.15</v>
      </c>
      <c r="H12" s="346">
        <v>0.4</v>
      </c>
      <c r="I12" s="306">
        <v>0.7</v>
      </c>
      <c r="J12" s="306">
        <v>1.4</v>
      </c>
      <c r="K12" s="307">
        <v>0.4</v>
      </c>
      <c r="L12" s="403"/>
    </row>
    <row r="13" spans="1:12" ht="13.5">
      <c r="A13" s="312"/>
      <c r="B13" s="381"/>
      <c r="C13" s="387" t="s">
        <v>409</v>
      </c>
      <c r="D13" s="390" t="s">
        <v>437</v>
      </c>
      <c r="E13" s="347" t="s">
        <v>407</v>
      </c>
      <c r="F13" s="338">
        <v>2.6</v>
      </c>
      <c r="G13" s="339">
        <v>2.9</v>
      </c>
      <c r="H13" s="338">
        <v>4.4</v>
      </c>
      <c r="I13" s="338">
        <v>7</v>
      </c>
      <c r="J13" s="338">
        <v>12</v>
      </c>
      <c r="K13" s="339">
        <v>3.4</v>
      </c>
      <c r="L13" s="403"/>
    </row>
    <row r="14" spans="1:12" ht="14.25" thickBot="1">
      <c r="A14" s="312"/>
      <c r="B14" s="381"/>
      <c r="C14" s="405"/>
      <c r="D14" s="385"/>
      <c r="E14" s="305" t="s">
        <v>408</v>
      </c>
      <c r="F14" s="348">
        <v>0.15</v>
      </c>
      <c r="G14" s="349">
        <v>0.15</v>
      </c>
      <c r="H14" s="350">
        <v>0.4</v>
      </c>
      <c r="I14" s="306">
        <v>0.7</v>
      </c>
      <c r="J14" s="306">
        <v>1.4</v>
      </c>
      <c r="K14" s="307">
        <v>0.4</v>
      </c>
      <c r="L14" s="403"/>
    </row>
    <row r="15" spans="1:12" ht="14.25" thickBot="1">
      <c r="A15" s="312"/>
      <c r="B15" s="381"/>
      <c r="C15" s="387" t="s">
        <v>410</v>
      </c>
      <c r="D15" s="390" t="s">
        <v>438</v>
      </c>
      <c r="E15" s="351" t="s">
        <v>407</v>
      </c>
      <c r="F15" s="352">
        <v>3.2</v>
      </c>
      <c r="G15" s="353">
        <v>3.2</v>
      </c>
      <c r="H15" s="354">
        <v>4.6</v>
      </c>
      <c r="I15" s="337">
        <v>6.5</v>
      </c>
      <c r="J15" s="338">
        <v>10.5</v>
      </c>
      <c r="K15" s="339">
        <v>4</v>
      </c>
      <c r="L15" s="403"/>
    </row>
    <row r="16" spans="1:12" ht="13.5">
      <c r="A16" s="312"/>
      <c r="B16" s="381"/>
      <c r="C16" s="388"/>
      <c r="D16" s="385"/>
      <c r="E16" s="305" t="s">
        <v>408</v>
      </c>
      <c r="F16" s="344">
        <v>0.15</v>
      </c>
      <c r="G16" s="345">
        <v>0.15</v>
      </c>
      <c r="H16" s="346">
        <v>0.4</v>
      </c>
      <c r="I16" s="306">
        <v>0.7</v>
      </c>
      <c r="J16" s="306">
        <v>1.4</v>
      </c>
      <c r="K16" s="307">
        <v>0.4</v>
      </c>
      <c r="L16" s="403"/>
    </row>
    <row r="17" spans="1:12" ht="13.5">
      <c r="A17" s="312"/>
      <c r="B17" s="381"/>
      <c r="C17" s="388"/>
      <c r="D17" s="390" t="s">
        <v>439</v>
      </c>
      <c r="E17" s="347" t="s">
        <v>407</v>
      </c>
      <c r="F17" s="338">
        <v>2.7</v>
      </c>
      <c r="G17" s="339">
        <v>2.7</v>
      </c>
      <c r="H17" s="338">
        <v>4.1</v>
      </c>
      <c r="I17" s="338">
        <v>6.5</v>
      </c>
      <c r="J17" s="338">
        <v>12</v>
      </c>
      <c r="K17" s="339">
        <v>3.2</v>
      </c>
      <c r="L17" s="403"/>
    </row>
    <row r="18" spans="1:12" ht="14.25" thickBot="1">
      <c r="A18" s="312"/>
      <c r="B18" s="381"/>
      <c r="C18" s="388"/>
      <c r="D18" s="406"/>
      <c r="E18" s="305" t="s">
        <v>411</v>
      </c>
      <c r="F18" s="348">
        <v>0.15</v>
      </c>
      <c r="G18" s="349">
        <v>0.15</v>
      </c>
      <c r="H18" s="350">
        <v>0.4</v>
      </c>
      <c r="I18" s="350">
        <v>0.7</v>
      </c>
      <c r="J18" s="350">
        <v>1.4</v>
      </c>
      <c r="K18" s="349">
        <v>0.4</v>
      </c>
      <c r="L18" s="404"/>
    </row>
    <row r="19" spans="1:12" ht="13.5">
      <c r="A19" s="312"/>
      <c r="B19" s="381"/>
      <c r="C19" s="407" t="s">
        <v>440</v>
      </c>
      <c r="D19" s="390" t="s">
        <v>563</v>
      </c>
      <c r="E19" s="347" t="s">
        <v>407</v>
      </c>
      <c r="F19" s="338">
        <v>2.6</v>
      </c>
      <c r="G19" s="339">
        <v>2.9</v>
      </c>
      <c r="H19" s="338">
        <v>4.4</v>
      </c>
      <c r="I19" s="338">
        <v>7</v>
      </c>
      <c r="J19" s="338">
        <v>12</v>
      </c>
      <c r="K19" s="355">
        <v>3.4</v>
      </c>
      <c r="L19" s="409"/>
    </row>
    <row r="20" spans="1:12" ht="14.25" thickBot="1">
      <c r="A20" s="312"/>
      <c r="B20" s="382"/>
      <c r="C20" s="408"/>
      <c r="D20" s="391"/>
      <c r="E20" s="308" t="s">
        <v>411</v>
      </c>
      <c r="F20" s="348">
        <v>0.25</v>
      </c>
      <c r="G20" s="349">
        <v>0.25</v>
      </c>
      <c r="H20" s="350">
        <v>0.5</v>
      </c>
      <c r="I20" s="309">
        <v>0.8</v>
      </c>
      <c r="J20" s="309">
        <v>1.5</v>
      </c>
      <c r="K20" s="356">
        <v>0.5</v>
      </c>
      <c r="L20" s="410"/>
    </row>
    <row r="21" spans="1:12" ht="13.5" customHeight="1">
      <c r="A21" s="312"/>
      <c r="B21" s="381" t="s">
        <v>412</v>
      </c>
      <c r="C21" s="357" t="s">
        <v>413</v>
      </c>
      <c r="D21" s="393" t="s">
        <v>441</v>
      </c>
      <c r="E21" s="401"/>
      <c r="F21" s="327">
        <v>3.2</v>
      </c>
      <c r="G21" s="328">
        <v>3.2</v>
      </c>
      <c r="H21" s="329">
        <v>4.6</v>
      </c>
      <c r="I21" s="358">
        <v>8</v>
      </c>
      <c r="J21" s="359">
        <v>14</v>
      </c>
      <c r="K21" s="360">
        <v>3.8</v>
      </c>
      <c r="L21" s="402" t="s">
        <v>566</v>
      </c>
    </row>
    <row r="22" spans="1:12" ht="13.5">
      <c r="A22" s="312"/>
      <c r="B22" s="381"/>
      <c r="C22" s="387" t="s">
        <v>414</v>
      </c>
      <c r="D22" s="385" t="s">
        <v>442</v>
      </c>
      <c r="E22" s="386"/>
      <c r="F22" s="334">
        <v>3.2</v>
      </c>
      <c r="G22" s="335">
        <v>3.2</v>
      </c>
      <c r="H22" s="336">
        <v>4.6</v>
      </c>
      <c r="I22" s="337">
        <v>8.5</v>
      </c>
      <c r="J22" s="338">
        <v>16.5</v>
      </c>
      <c r="K22" s="339">
        <v>3.8</v>
      </c>
      <c r="L22" s="403"/>
    </row>
    <row r="23" spans="1:12" ht="13.5">
      <c r="A23" s="312"/>
      <c r="B23" s="381"/>
      <c r="C23" s="388"/>
      <c r="D23" s="385" t="s">
        <v>443</v>
      </c>
      <c r="E23" s="386"/>
      <c r="F23" s="334">
        <v>3.2</v>
      </c>
      <c r="G23" s="335">
        <v>3.2</v>
      </c>
      <c r="H23" s="336">
        <v>4.6</v>
      </c>
      <c r="I23" s="337">
        <v>8.5</v>
      </c>
      <c r="J23" s="338">
        <v>16.5</v>
      </c>
      <c r="K23" s="339">
        <v>3.8</v>
      </c>
      <c r="L23" s="403"/>
    </row>
    <row r="24" spans="1:12" ht="13.5">
      <c r="A24" s="312"/>
      <c r="B24" s="381"/>
      <c r="C24" s="388"/>
      <c r="D24" s="385" t="s">
        <v>444</v>
      </c>
      <c r="E24" s="386"/>
      <c r="F24" s="334">
        <v>3.2</v>
      </c>
      <c r="G24" s="335">
        <v>3.2</v>
      </c>
      <c r="H24" s="336">
        <v>4.6</v>
      </c>
      <c r="I24" s="337">
        <v>8.5</v>
      </c>
      <c r="J24" s="338">
        <v>16.5</v>
      </c>
      <c r="K24" s="339">
        <v>3.8</v>
      </c>
      <c r="L24" s="403"/>
    </row>
    <row r="25" spans="1:12" ht="13.5">
      <c r="A25" s="312"/>
      <c r="B25" s="381"/>
      <c r="C25" s="388"/>
      <c r="D25" s="385" t="s">
        <v>445</v>
      </c>
      <c r="E25" s="386"/>
      <c r="F25" s="334">
        <v>3.2</v>
      </c>
      <c r="G25" s="335">
        <v>3.2</v>
      </c>
      <c r="H25" s="336">
        <v>4.6</v>
      </c>
      <c r="I25" s="337">
        <v>8.5</v>
      </c>
      <c r="J25" s="338">
        <v>16.5</v>
      </c>
      <c r="K25" s="339">
        <v>3.8</v>
      </c>
      <c r="L25" s="403"/>
    </row>
    <row r="26" spans="1:12" ht="13.5">
      <c r="A26" s="312"/>
      <c r="B26" s="381"/>
      <c r="C26" s="405"/>
      <c r="D26" s="385" t="s">
        <v>446</v>
      </c>
      <c r="E26" s="386"/>
      <c r="F26" s="334">
        <v>3.2</v>
      </c>
      <c r="G26" s="335">
        <v>3.2</v>
      </c>
      <c r="H26" s="336">
        <v>4.6</v>
      </c>
      <c r="I26" s="337">
        <v>8.4</v>
      </c>
      <c r="J26" s="338">
        <v>15</v>
      </c>
      <c r="K26" s="339">
        <v>3.8</v>
      </c>
      <c r="L26" s="403"/>
    </row>
    <row r="27" spans="1:12" ht="13.5">
      <c r="A27" s="312"/>
      <c r="B27" s="381"/>
      <c r="C27" s="387" t="s">
        <v>415</v>
      </c>
      <c r="D27" s="385" t="s">
        <v>447</v>
      </c>
      <c r="E27" s="386"/>
      <c r="F27" s="334">
        <v>3.2</v>
      </c>
      <c r="G27" s="335">
        <v>3.2</v>
      </c>
      <c r="H27" s="336">
        <v>4.6</v>
      </c>
      <c r="I27" s="337">
        <v>8.5</v>
      </c>
      <c r="J27" s="338">
        <v>16</v>
      </c>
      <c r="K27" s="339">
        <v>5</v>
      </c>
      <c r="L27" s="403"/>
    </row>
    <row r="28" spans="1:12" ht="13.5">
      <c r="A28" s="312"/>
      <c r="B28" s="381"/>
      <c r="C28" s="388"/>
      <c r="D28" s="385" t="s">
        <v>448</v>
      </c>
      <c r="E28" s="386"/>
      <c r="F28" s="334">
        <v>3.2</v>
      </c>
      <c r="G28" s="335">
        <v>3.2</v>
      </c>
      <c r="H28" s="336">
        <v>4.6</v>
      </c>
      <c r="I28" s="337">
        <v>8.5</v>
      </c>
      <c r="J28" s="338">
        <v>16.5</v>
      </c>
      <c r="K28" s="339">
        <v>4.5</v>
      </c>
      <c r="L28" s="403"/>
    </row>
    <row r="29" spans="1:12" ht="13.5">
      <c r="A29" s="312"/>
      <c r="B29" s="381"/>
      <c r="C29" s="388"/>
      <c r="D29" s="385" t="s">
        <v>449</v>
      </c>
      <c r="E29" s="386"/>
      <c r="F29" s="334">
        <v>3.2</v>
      </c>
      <c r="G29" s="335">
        <v>3.2</v>
      </c>
      <c r="H29" s="336">
        <v>4.6</v>
      </c>
      <c r="I29" s="337">
        <v>8.5</v>
      </c>
      <c r="J29" s="338">
        <v>17</v>
      </c>
      <c r="K29" s="339">
        <v>4.5</v>
      </c>
      <c r="L29" s="403"/>
    </row>
    <row r="30" spans="1:12" ht="14.25" thickBot="1">
      <c r="A30" s="312"/>
      <c r="B30" s="381"/>
      <c r="C30" s="388"/>
      <c r="D30" s="392" t="s">
        <v>450</v>
      </c>
      <c r="E30" s="361" t="s">
        <v>407</v>
      </c>
      <c r="F30" s="341">
        <v>3.2</v>
      </c>
      <c r="G30" s="342">
        <v>3.2</v>
      </c>
      <c r="H30" s="343">
        <v>4.6</v>
      </c>
      <c r="I30" s="337">
        <v>8.5</v>
      </c>
      <c r="J30" s="338">
        <v>17</v>
      </c>
      <c r="K30" s="339">
        <v>4.5</v>
      </c>
      <c r="L30" s="403"/>
    </row>
    <row r="31" spans="1:12" ht="14.25" thickBot="1">
      <c r="A31" s="312"/>
      <c r="B31" s="381"/>
      <c r="C31" s="388"/>
      <c r="D31" s="393"/>
      <c r="E31" s="305" t="s">
        <v>408</v>
      </c>
      <c r="F31" s="394" t="s">
        <v>416</v>
      </c>
      <c r="G31" s="395"/>
      <c r="H31" s="396"/>
      <c r="I31" s="397"/>
      <c r="J31" s="397"/>
      <c r="K31" s="398"/>
      <c r="L31" s="403"/>
    </row>
    <row r="32" spans="1:12" ht="13.5">
      <c r="A32" s="312"/>
      <c r="B32" s="382"/>
      <c r="C32" s="389"/>
      <c r="D32" s="399" t="s">
        <v>417</v>
      </c>
      <c r="E32" s="400"/>
      <c r="F32" s="362">
        <v>3.2</v>
      </c>
      <c r="G32" s="363">
        <v>3.2</v>
      </c>
      <c r="H32" s="364">
        <v>5.2</v>
      </c>
      <c r="I32" s="365">
        <v>9.3</v>
      </c>
      <c r="J32" s="365">
        <v>18</v>
      </c>
      <c r="K32" s="366">
        <v>5</v>
      </c>
      <c r="L32" s="403"/>
    </row>
    <row r="33" spans="1:12" ht="13.5">
      <c r="A33" s="312"/>
      <c r="B33" s="380" t="s">
        <v>418</v>
      </c>
      <c r="C33" s="326" t="s">
        <v>419</v>
      </c>
      <c r="D33" s="383" t="s">
        <v>420</v>
      </c>
      <c r="E33" s="384"/>
      <c r="F33" s="367">
        <v>3.2</v>
      </c>
      <c r="G33" s="368">
        <v>3.2</v>
      </c>
      <c r="H33" s="358">
        <v>4.6</v>
      </c>
      <c r="I33" s="359">
        <v>8.5</v>
      </c>
      <c r="J33" s="359">
        <v>16.5</v>
      </c>
      <c r="K33" s="360">
        <v>3.8</v>
      </c>
      <c r="L33" s="403"/>
    </row>
    <row r="34" spans="1:12" ht="13.5">
      <c r="A34" s="312"/>
      <c r="B34" s="381"/>
      <c r="C34" s="333" t="s">
        <v>421</v>
      </c>
      <c r="D34" s="385" t="s">
        <v>451</v>
      </c>
      <c r="E34" s="386"/>
      <c r="F34" s="334">
        <v>3.2</v>
      </c>
      <c r="G34" s="336">
        <v>3.2</v>
      </c>
      <c r="H34" s="337">
        <v>4.6</v>
      </c>
      <c r="I34" s="338">
        <v>8.5</v>
      </c>
      <c r="J34" s="338">
        <v>16.5</v>
      </c>
      <c r="K34" s="339">
        <v>3.8</v>
      </c>
      <c r="L34" s="403"/>
    </row>
    <row r="35" spans="1:12" ht="13.5">
      <c r="A35" s="312"/>
      <c r="B35" s="381"/>
      <c r="C35" s="333" t="s">
        <v>422</v>
      </c>
      <c r="D35" s="385" t="s">
        <v>452</v>
      </c>
      <c r="E35" s="386"/>
      <c r="F35" s="334">
        <v>3.2</v>
      </c>
      <c r="G35" s="336">
        <v>3.2</v>
      </c>
      <c r="H35" s="337">
        <v>4.6</v>
      </c>
      <c r="I35" s="338">
        <v>8.5</v>
      </c>
      <c r="J35" s="338">
        <v>16.5</v>
      </c>
      <c r="K35" s="339">
        <v>3.8</v>
      </c>
      <c r="L35" s="403"/>
    </row>
    <row r="36" spans="1:12" ht="13.5">
      <c r="A36" s="312"/>
      <c r="B36" s="381"/>
      <c r="C36" s="333" t="s">
        <v>423</v>
      </c>
      <c r="D36" s="385" t="s">
        <v>453</v>
      </c>
      <c r="E36" s="386"/>
      <c r="F36" s="334">
        <v>3.2</v>
      </c>
      <c r="G36" s="336">
        <v>3.2</v>
      </c>
      <c r="H36" s="337">
        <v>4.6</v>
      </c>
      <c r="I36" s="338">
        <v>8.5</v>
      </c>
      <c r="J36" s="338">
        <v>16.4</v>
      </c>
      <c r="K36" s="339">
        <v>3.8</v>
      </c>
      <c r="L36" s="403"/>
    </row>
    <row r="37" spans="1:12" ht="14.25" thickBot="1">
      <c r="A37" s="312"/>
      <c r="B37" s="381"/>
      <c r="C37" s="387" t="s">
        <v>424</v>
      </c>
      <c r="D37" s="390" t="s">
        <v>454</v>
      </c>
      <c r="E37" s="361" t="s">
        <v>407</v>
      </c>
      <c r="F37" s="341">
        <v>3.2</v>
      </c>
      <c r="G37" s="343">
        <v>3.2</v>
      </c>
      <c r="H37" s="337">
        <v>5</v>
      </c>
      <c r="I37" s="338">
        <v>9</v>
      </c>
      <c r="J37" s="338">
        <v>18</v>
      </c>
      <c r="K37" s="339">
        <v>4</v>
      </c>
      <c r="L37" s="403"/>
    </row>
    <row r="38" spans="1:12" ht="14.25" thickBot="1">
      <c r="A38" s="312"/>
      <c r="B38" s="381"/>
      <c r="C38" s="388"/>
      <c r="D38" s="385"/>
      <c r="E38" s="305" t="s">
        <v>408</v>
      </c>
      <c r="F38" s="369">
        <v>0.35</v>
      </c>
      <c r="G38" s="370">
        <v>0.35</v>
      </c>
      <c r="H38" s="371">
        <v>0.65</v>
      </c>
      <c r="I38" s="306">
        <v>1.4</v>
      </c>
      <c r="J38" s="306">
        <v>2.5</v>
      </c>
      <c r="K38" s="307">
        <v>0.55</v>
      </c>
      <c r="L38" s="403"/>
    </row>
    <row r="39" spans="1:12" ht="14.25" thickBot="1">
      <c r="A39" s="312"/>
      <c r="B39" s="381"/>
      <c r="C39" s="388"/>
      <c r="D39" s="390" t="s">
        <v>455</v>
      </c>
      <c r="E39" s="351" t="s">
        <v>407</v>
      </c>
      <c r="F39" s="352">
        <v>3.2</v>
      </c>
      <c r="G39" s="354">
        <v>3.2</v>
      </c>
      <c r="H39" s="337">
        <v>5</v>
      </c>
      <c r="I39" s="338">
        <v>10</v>
      </c>
      <c r="J39" s="338">
        <v>20</v>
      </c>
      <c r="K39" s="339">
        <v>5</v>
      </c>
      <c r="L39" s="403"/>
    </row>
    <row r="40" spans="1:12" ht="14.25" thickBot="1">
      <c r="A40" s="312"/>
      <c r="B40" s="382"/>
      <c r="C40" s="389"/>
      <c r="D40" s="391"/>
      <c r="E40" s="308" t="s">
        <v>408</v>
      </c>
      <c r="F40" s="372">
        <v>0.35</v>
      </c>
      <c r="G40" s="373">
        <v>0.35</v>
      </c>
      <c r="H40" s="309">
        <v>0.65</v>
      </c>
      <c r="I40" s="309">
        <v>1.4</v>
      </c>
      <c r="J40" s="309">
        <v>2.5</v>
      </c>
      <c r="K40" s="310">
        <v>0.55</v>
      </c>
      <c r="L40" s="404"/>
    </row>
    <row r="41" spans="1:12" ht="13.5">
      <c r="A41" s="312"/>
      <c r="B41" s="374" t="s">
        <v>425</v>
      </c>
      <c r="C41" s="312"/>
      <c r="D41" s="312"/>
      <c r="E41" s="312"/>
      <c r="F41" s="312"/>
      <c r="G41" s="312"/>
      <c r="H41" s="312"/>
      <c r="I41" s="312"/>
      <c r="J41" s="312"/>
      <c r="K41" s="378"/>
      <c r="L41" s="379"/>
    </row>
    <row r="42" spans="1:12" ht="13.5">
      <c r="A42" s="312"/>
      <c r="B42" s="374" t="s">
        <v>426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1:12" ht="13.5">
      <c r="A43" s="312"/>
      <c r="B43" s="374" t="s">
        <v>567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1:12" ht="13.5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4" t="s">
        <v>427</v>
      </c>
    </row>
    <row r="45" ht="13.5">
      <c r="J45" s="195"/>
    </row>
  </sheetData>
  <sheetProtection password="CCCF" sheet="1"/>
  <mergeCells count="41"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  <mergeCell ref="C15:C18"/>
    <mergeCell ref="D15:D16"/>
    <mergeCell ref="D17:D18"/>
    <mergeCell ref="C19:C20"/>
    <mergeCell ref="D19:D20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D27:E27"/>
    <mergeCell ref="D28:E28"/>
    <mergeCell ref="D29:E29"/>
    <mergeCell ref="D30:D31"/>
    <mergeCell ref="F31:K31"/>
    <mergeCell ref="D32:E32"/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1"/>
  <sheetViews>
    <sheetView showGridLines="0" showZeros="0" tabSelected="1" zoomScale="80" zoomScaleNormal="80" zoomScalePageLayoutView="0" workbookViewId="0" topLeftCell="A1">
      <selection activeCell="E2" sqref="E2:H2"/>
    </sheetView>
  </sheetViews>
  <sheetFormatPr defaultColWidth="9.00390625" defaultRowHeight="13.5"/>
  <cols>
    <col min="1" max="1" width="0.875" style="10" customWidth="1"/>
    <col min="2" max="2" width="0.74609375" style="10" customWidth="1"/>
    <col min="3" max="3" width="14.50390625" style="10" customWidth="1"/>
    <col min="4" max="4" width="0.5" style="10" customWidth="1"/>
    <col min="5" max="16" width="12.50390625" style="10" customWidth="1"/>
    <col min="17" max="16384" width="9.00390625" style="10" customWidth="1"/>
  </cols>
  <sheetData>
    <row r="1" spans="2:19" s="31" customFormat="1" ht="19.5" customHeight="1">
      <c r="B1" s="432" t="s">
        <v>356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32"/>
      <c r="R1" s="32"/>
      <c r="S1" s="32"/>
    </row>
    <row r="2" spans="2:16" s="31" customFormat="1" ht="26.25" customHeight="1">
      <c r="B2" s="429" t="s">
        <v>26</v>
      </c>
      <c r="C2" s="430"/>
      <c r="D2" s="431"/>
      <c r="E2" s="416"/>
      <c r="F2" s="417"/>
      <c r="G2" s="417"/>
      <c r="H2" s="418"/>
      <c r="I2" s="33" t="s">
        <v>3</v>
      </c>
      <c r="J2" s="416"/>
      <c r="K2" s="417"/>
      <c r="L2" s="418"/>
      <c r="M2" s="33" t="s">
        <v>27</v>
      </c>
      <c r="N2" s="416"/>
      <c r="O2" s="417"/>
      <c r="P2" s="418"/>
    </row>
    <row r="3" spans="2:16" s="31" customFormat="1" ht="27" customHeight="1">
      <c r="B3" s="429" t="s">
        <v>28</v>
      </c>
      <c r="C3" s="430"/>
      <c r="D3" s="431"/>
      <c r="E3" s="419"/>
      <c r="F3" s="420"/>
      <c r="G3" s="420"/>
      <c r="H3" s="421"/>
      <c r="I3" s="33" t="s">
        <v>29</v>
      </c>
      <c r="J3" s="439"/>
      <c r="K3" s="440"/>
      <c r="L3" s="441"/>
      <c r="M3" s="33" t="s">
        <v>7</v>
      </c>
      <c r="N3" s="414">
        <f>P36</f>
        <v>0</v>
      </c>
      <c r="O3" s="415"/>
      <c r="P3" s="192" t="s">
        <v>0</v>
      </c>
    </row>
    <row r="4" ht="9.75" customHeight="1"/>
    <row r="5" spans="2:16" ht="16.5" customHeight="1">
      <c r="B5" s="433" t="s">
        <v>19</v>
      </c>
      <c r="C5" s="434"/>
      <c r="D5" s="435"/>
      <c r="E5" s="422" t="s">
        <v>20</v>
      </c>
      <c r="F5" s="423"/>
      <c r="G5" s="422" t="s">
        <v>21</v>
      </c>
      <c r="H5" s="423"/>
      <c r="I5" s="422" t="s">
        <v>22</v>
      </c>
      <c r="J5" s="425"/>
      <c r="K5" s="422" t="s">
        <v>72</v>
      </c>
      <c r="L5" s="425"/>
      <c r="M5" s="422" t="s">
        <v>23</v>
      </c>
      <c r="N5" s="423"/>
      <c r="O5" s="422" t="s">
        <v>8</v>
      </c>
      <c r="P5" s="423"/>
    </row>
    <row r="6" spans="2:16" ht="15.75" customHeight="1">
      <c r="B6" s="436"/>
      <c r="C6" s="437"/>
      <c r="D6" s="438"/>
      <c r="E6" s="96" t="s">
        <v>24</v>
      </c>
      <c r="F6" s="98" t="s">
        <v>25</v>
      </c>
      <c r="G6" s="96" t="s">
        <v>24</v>
      </c>
      <c r="H6" s="98" t="s">
        <v>25</v>
      </c>
      <c r="I6" s="99" t="s">
        <v>24</v>
      </c>
      <c r="J6" s="97" t="s">
        <v>25</v>
      </c>
      <c r="K6" s="99" t="s">
        <v>24</v>
      </c>
      <c r="L6" s="97" t="s">
        <v>25</v>
      </c>
      <c r="M6" s="96" t="s">
        <v>24</v>
      </c>
      <c r="N6" s="98" t="s">
        <v>25</v>
      </c>
      <c r="O6" s="99" t="s">
        <v>24</v>
      </c>
      <c r="P6" s="97" t="s">
        <v>25</v>
      </c>
    </row>
    <row r="7" spans="2:16" ht="18" customHeight="1">
      <c r="B7" s="34"/>
      <c r="C7" s="157" t="s">
        <v>334</v>
      </c>
      <c r="D7" s="103"/>
      <c r="E7" s="37">
        <f>'岐阜市'!E41</f>
        <v>47400</v>
      </c>
      <c r="F7" s="39">
        <f>'岐阜市'!F41</f>
        <v>0</v>
      </c>
      <c r="G7" s="37">
        <f>'岐阜市'!J41</f>
        <v>0</v>
      </c>
      <c r="H7" s="39">
        <f>'岐阜市'!K41</f>
        <v>0</v>
      </c>
      <c r="I7" s="43">
        <f>'岐阜市'!O41</f>
        <v>0</v>
      </c>
      <c r="J7" s="44">
        <f>'岐阜市'!P41</f>
        <v>0</v>
      </c>
      <c r="K7" s="43">
        <f>'岐阜市'!T41</f>
        <v>64000</v>
      </c>
      <c r="L7" s="44">
        <f>'岐阜市'!U41</f>
        <v>0</v>
      </c>
      <c r="M7" s="37">
        <f>'岐阜市'!Y41</f>
        <v>4800</v>
      </c>
      <c r="N7" s="39">
        <f>'岐阜市'!Z41</f>
        <v>0</v>
      </c>
      <c r="O7" s="43">
        <f>SUM(E7+G7+I7+K7+M7)</f>
        <v>116200</v>
      </c>
      <c r="P7" s="44">
        <f>SUM(F7+H7+J7+L7+N7)</f>
        <v>0</v>
      </c>
    </row>
    <row r="8" spans="2:16" ht="18" customHeight="1">
      <c r="B8" s="36"/>
      <c r="C8" s="158" t="s">
        <v>328</v>
      </c>
      <c r="D8" s="104"/>
      <c r="E8" s="41">
        <f>'瑞穂・本巣・山県市・本巣郡'!E12</f>
        <v>6150</v>
      </c>
      <c r="F8" s="42">
        <f>'瑞穂・本巣・山県市・本巣郡'!F12</f>
        <v>0</v>
      </c>
      <c r="G8" s="41"/>
      <c r="H8" s="42"/>
      <c r="I8" s="45"/>
      <c r="J8" s="46"/>
      <c r="K8" s="45">
        <f>'瑞穂・本巣・山県市・本巣郡'!T12</f>
        <v>5250</v>
      </c>
      <c r="L8" s="46">
        <f>'瑞穂・本巣・山県市・本巣郡'!U12</f>
        <v>0</v>
      </c>
      <c r="M8" s="41">
        <f>'瑞穂・本巣・山県市・本巣郡'!Y12</f>
        <v>500</v>
      </c>
      <c r="N8" s="42">
        <f>'瑞穂・本巣・山県市・本巣郡'!Z12</f>
        <v>0</v>
      </c>
      <c r="O8" s="45">
        <f aca="true" t="shared" si="0" ref="O8:O36">SUM(E8+G8+I8+K8+M8)</f>
        <v>11900</v>
      </c>
      <c r="P8" s="46">
        <f aca="true" t="shared" si="1" ref="P8:P36">SUM(F8+H8+J8+L8+N8)</f>
        <v>0</v>
      </c>
    </row>
    <row r="9" spans="2:16" ht="18" customHeight="1">
      <c r="B9" s="36"/>
      <c r="C9" s="158" t="s">
        <v>329</v>
      </c>
      <c r="D9" s="104"/>
      <c r="E9" s="41">
        <f>'瑞穂・本巣・山県市・本巣郡'!E21</f>
        <v>2000</v>
      </c>
      <c r="F9" s="42">
        <f>'瑞穂・本巣・山県市・本巣郡'!F21</f>
        <v>0</v>
      </c>
      <c r="G9" s="41"/>
      <c r="H9" s="42"/>
      <c r="I9" s="45"/>
      <c r="J9" s="46"/>
      <c r="K9" s="45">
        <f>'瑞穂・本巣・山県市・本巣郡'!T21</f>
        <v>6150</v>
      </c>
      <c r="L9" s="46">
        <f>'瑞穂・本巣・山県市・本巣郡'!U21</f>
        <v>0</v>
      </c>
      <c r="M9" s="41"/>
      <c r="N9" s="42"/>
      <c r="O9" s="45">
        <f t="shared" si="0"/>
        <v>8150</v>
      </c>
      <c r="P9" s="46">
        <f t="shared" si="1"/>
        <v>0</v>
      </c>
    </row>
    <row r="10" spans="2:16" ht="18" customHeight="1">
      <c r="B10" s="36"/>
      <c r="C10" s="158" t="s">
        <v>335</v>
      </c>
      <c r="D10" s="104"/>
      <c r="E10" s="41">
        <f>'瑞穂・本巣・山県市・本巣郡'!E28</f>
        <v>2850</v>
      </c>
      <c r="F10" s="42">
        <f>'瑞穂・本巣・山県市・本巣郡'!F28</f>
        <v>0</v>
      </c>
      <c r="G10" s="41">
        <f>'瑞穂・本巣・山県市・本巣郡'!J28</f>
        <v>0</v>
      </c>
      <c r="H10" s="42">
        <f>'瑞穂・本巣・山県市・本巣郡'!K28</f>
        <v>0</v>
      </c>
      <c r="I10" s="45">
        <f>'瑞穂・本巣・山県市・本巣郡'!O28</f>
        <v>0</v>
      </c>
      <c r="J10" s="46">
        <f>'瑞穂・本巣・山県市・本巣郡'!P28</f>
        <v>0</v>
      </c>
      <c r="K10" s="45">
        <f>'瑞穂・本巣・山県市・本巣郡'!T28</f>
        <v>0</v>
      </c>
      <c r="L10" s="46">
        <f>'瑞穂・本巣・山県市・本巣郡'!U28</f>
        <v>0</v>
      </c>
      <c r="M10" s="41">
        <f>'瑞穂・本巣・山県市・本巣郡'!Y28</f>
        <v>400</v>
      </c>
      <c r="N10" s="42">
        <f>'瑞穂・本巣・山県市・本巣郡'!Z28</f>
        <v>0</v>
      </c>
      <c r="O10" s="45">
        <f t="shared" si="0"/>
        <v>3250</v>
      </c>
      <c r="P10" s="46">
        <f t="shared" si="1"/>
        <v>0</v>
      </c>
    </row>
    <row r="11" spans="2:16" ht="18" customHeight="1">
      <c r="B11" s="36"/>
      <c r="C11" s="158" t="s">
        <v>330</v>
      </c>
      <c r="D11" s="104"/>
      <c r="E11" s="41">
        <f>'瑞穂・本巣・山県市・本巣郡'!E36</f>
        <v>4150</v>
      </c>
      <c r="F11" s="42">
        <f>'瑞穂・本巣・山県市・本巣郡'!F36</f>
        <v>0</v>
      </c>
      <c r="G11" s="41"/>
      <c r="H11" s="42"/>
      <c r="I11" s="45"/>
      <c r="J11" s="46"/>
      <c r="K11" s="45">
        <f>'瑞穂・本巣・山県市・本巣郡'!T36</f>
        <v>4100</v>
      </c>
      <c r="L11" s="46">
        <f>'瑞穂・本巣・山県市・本巣郡'!U36</f>
        <v>0</v>
      </c>
      <c r="M11" s="41">
        <f>'瑞穂・本巣・山県市・本巣郡'!Y36</f>
        <v>100</v>
      </c>
      <c r="N11" s="42">
        <f>'瑞穂・本巣・山県市・本巣郡'!Z36</f>
        <v>0</v>
      </c>
      <c r="O11" s="45">
        <f t="shared" si="0"/>
        <v>8350</v>
      </c>
      <c r="P11" s="46">
        <f t="shared" si="1"/>
        <v>0</v>
      </c>
    </row>
    <row r="12" spans="2:16" ht="18" customHeight="1">
      <c r="B12" s="36"/>
      <c r="C12" s="158" t="s">
        <v>336</v>
      </c>
      <c r="D12" s="104"/>
      <c r="E12" s="41">
        <f>'羽島・羽島郡・各務原市'!E14</f>
        <v>9250</v>
      </c>
      <c r="F12" s="42">
        <f>'羽島・羽島郡・各務原市'!F14</f>
        <v>0</v>
      </c>
      <c r="G12" s="41"/>
      <c r="H12" s="42"/>
      <c r="I12" s="45">
        <f>'羽島・羽島郡・各務原市'!O14</f>
        <v>0</v>
      </c>
      <c r="J12" s="46">
        <f>'羽島・羽島郡・各務原市'!P14</f>
        <v>0</v>
      </c>
      <c r="K12" s="45">
        <f>'羽島・羽島郡・各務原市'!T14</f>
        <v>4700</v>
      </c>
      <c r="L12" s="46">
        <f>'羽島・羽島郡・各務原市'!U14</f>
        <v>0</v>
      </c>
      <c r="M12" s="41">
        <f>'羽島・羽島郡・各務原市'!Y14</f>
        <v>600</v>
      </c>
      <c r="N12" s="42">
        <f>'羽島・羽島郡・各務原市'!Z14</f>
        <v>0</v>
      </c>
      <c r="O12" s="45">
        <f t="shared" si="0"/>
        <v>14550</v>
      </c>
      <c r="P12" s="46">
        <f t="shared" si="1"/>
        <v>0</v>
      </c>
    </row>
    <row r="13" spans="2:16" ht="18" customHeight="1">
      <c r="B13" s="36"/>
      <c r="C13" s="158" t="s">
        <v>337</v>
      </c>
      <c r="D13" s="104"/>
      <c r="E13" s="41">
        <f>'羽島・羽島郡・各務原市'!E21</f>
        <v>5200</v>
      </c>
      <c r="F13" s="42">
        <f>'羽島・羽島郡・各務原市'!F21</f>
        <v>0</v>
      </c>
      <c r="G13" s="41"/>
      <c r="H13" s="42"/>
      <c r="I13" s="45">
        <f>'羽島・羽島郡・各務原市'!O21</f>
        <v>0</v>
      </c>
      <c r="J13" s="46">
        <f>'羽島・羽島郡・各務原市'!P21</f>
        <v>0</v>
      </c>
      <c r="K13" s="45">
        <f>'羽島・羽島郡・各務原市'!T21</f>
        <v>1650</v>
      </c>
      <c r="L13" s="46">
        <f>'羽島・羽島郡・各務原市'!U21</f>
        <v>0</v>
      </c>
      <c r="M13" s="41">
        <f>'羽島・羽島郡・各務原市'!Y21</f>
        <v>900</v>
      </c>
      <c r="N13" s="42">
        <f>'羽島・羽島郡・各務原市'!Z21</f>
        <v>0</v>
      </c>
      <c r="O13" s="45">
        <f t="shared" si="0"/>
        <v>7750</v>
      </c>
      <c r="P13" s="46">
        <f t="shared" si="1"/>
        <v>0</v>
      </c>
    </row>
    <row r="14" spans="2:16" ht="18" customHeight="1">
      <c r="B14" s="36"/>
      <c r="C14" s="158" t="s">
        <v>338</v>
      </c>
      <c r="D14" s="104"/>
      <c r="E14" s="41">
        <f>'羽島・羽島郡・各務原市'!E37</f>
        <v>20450</v>
      </c>
      <c r="F14" s="42">
        <f>'羽島・羽島郡・各務原市'!F37</f>
        <v>0</v>
      </c>
      <c r="G14" s="41">
        <f>'羽島・羽島郡・各務原市'!J37</f>
        <v>700</v>
      </c>
      <c r="H14" s="42">
        <f>'羽島・羽島郡・各務原市'!K37</f>
        <v>0</v>
      </c>
      <c r="I14" s="45">
        <f>'羽島・羽島郡・各務原市'!O37</f>
        <v>0</v>
      </c>
      <c r="J14" s="46">
        <f>'羽島・羽島郡・各務原市'!P37</f>
        <v>0</v>
      </c>
      <c r="K14" s="45">
        <f>'羽島・羽島郡・各務原市'!T37</f>
        <v>11800</v>
      </c>
      <c r="L14" s="46">
        <f>'羽島・羽島郡・各務原市'!U37</f>
        <v>0</v>
      </c>
      <c r="M14" s="41">
        <f>'羽島・羽島郡・各務原市'!Y37</f>
        <v>1050</v>
      </c>
      <c r="N14" s="42">
        <f>'羽島・羽島郡・各務原市'!Z37</f>
        <v>0</v>
      </c>
      <c r="O14" s="45">
        <f t="shared" si="0"/>
        <v>34000</v>
      </c>
      <c r="P14" s="46">
        <f t="shared" si="1"/>
        <v>0</v>
      </c>
    </row>
    <row r="15" spans="2:16" ht="18" customHeight="1">
      <c r="B15" s="36"/>
      <c r="C15" s="158" t="s">
        <v>339</v>
      </c>
      <c r="D15" s="104"/>
      <c r="E15" s="41">
        <f>'大垣・海津市・揖斐郡'!E18</f>
        <v>26100</v>
      </c>
      <c r="F15" s="42">
        <f>'大垣・海津市・揖斐郡'!F18</f>
        <v>0</v>
      </c>
      <c r="G15" s="41"/>
      <c r="H15" s="42"/>
      <c r="I15" s="45">
        <f>'大垣・海津市・揖斐郡'!O18</f>
        <v>1000</v>
      </c>
      <c r="J15" s="46">
        <f>'大垣・海津市・揖斐郡'!P18</f>
        <v>0</v>
      </c>
      <c r="K15" s="45">
        <f>'大垣・海津市・揖斐郡'!T18</f>
        <v>10100</v>
      </c>
      <c r="L15" s="46">
        <f>'大垣・海津市・揖斐郡'!U18</f>
        <v>0</v>
      </c>
      <c r="M15" s="41">
        <f>'大垣・海津市・揖斐郡'!Y18</f>
        <v>1550</v>
      </c>
      <c r="N15" s="42">
        <f>'大垣・海津市・揖斐郡'!Z18</f>
        <v>0</v>
      </c>
      <c r="O15" s="45">
        <f t="shared" si="0"/>
        <v>38750</v>
      </c>
      <c r="P15" s="46">
        <f t="shared" si="1"/>
        <v>0</v>
      </c>
    </row>
    <row r="16" spans="2:16" ht="18" customHeight="1">
      <c r="B16" s="36"/>
      <c r="C16" s="158" t="s">
        <v>331</v>
      </c>
      <c r="D16" s="104"/>
      <c r="E16" s="41">
        <f>'大垣・海津市・揖斐郡'!E26</f>
        <v>6050</v>
      </c>
      <c r="F16" s="42">
        <f>'大垣・海津市・揖斐郡'!F26</f>
        <v>0</v>
      </c>
      <c r="G16" s="41"/>
      <c r="H16" s="42"/>
      <c r="I16" s="45">
        <f>'大垣・海津市・揖斐郡'!O26</f>
        <v>0</v>
      </c>
      <c r="J16" s="46">
        <f>'大垣・海津市・揖斐郡'!P26</f>
        <v>0</v>
      </c>
      <c r="K16" s="45">
        <f>'大垣・海津市・揖斐郡'!T26</f>
        <v>1650</v>
      </c>
      <c r="L16" s="46">
        <f>'大垣・海津市・揖斐郡'!U26</f>
        <v>0</v>
      </c>
      <c r="M16" s="41">
        <f>'大垣・海津市・揖斐郡'!Y26</f>
        <v>350</v>
      </c>
      <c r="N16" s="42">
        <f>'大垣・海津市・揖斐郡'!Z26</f>
        <v>0</v>
      </c>
      <c r="O16" s="45">
        <f t="shared" si="0"/>
        <v>8050</v>
      </c>
      <c r="P16" s="46">
        <f t="shared" si="1"/>
        <v>0</v>
      </c>
    </row>
    <row r="17" spans="2:16" ht="18" customHeight="1">
      <c r="B17" s="36"/>
      <c r="C17" s="158" t="s">
        <v>340</v>
      </c>
      <c r="D17" s="104"/>
      <c r="E17" s="41">
        <f>'大垣・海津市・揖斐郡'!E35</f>
        <v>9250</v>
      </c>
      <c r="F17" s="42">
        <f>'大垣・海津市・揖斐郡'!F35</f>
        <v>0</v>
      </c>
      <c r="G17" s="41"/>
      <c r="H17" s="42"/>
      <c r="I17" s="45">
        <f>'大垣・海津市・揖斐郡'!O35</f>
        <v>0</v>
      </c>
      <c r="J17" s="46">
        <f>'大垣・海津市・揖斐郡'!P35</f>
        <v>0</v>
      </c>
      <c r="K17" s="45">
        <f>'大垣・海津市・揖斐郡'!T35</f>
        <v>5700</v>
      </c>
      <c r="L17" s="46">
        <f>'大垣・海津市・揖斐郡'!U35</f>
        <v>0</v>
      </c>
      <c r="M17" s="41">
        <f>'大垣・海津市・揖斐郡'!Y35</f>
        <v>400</v>
      </c>
      <c r="N17" s="42">
        <f>'大垣・海津市・揖斐郡'!Z35</f>
        <v>0</v>
      </c>
      <c r="O17" s="45">
        <f t="shared" si="0"/>
        <v>15350</v>
      </c>
      <c r="P17" s="46">
        <f t="shared" si="1"/>
        <v>0</v>
      </c>
    </row>
    <row r="18" spans="2:16" ht="18" customHeight="1">
      <c r="B18" s="36"/>
      <c r="C18" s="158" t="s">
        <v>341</v>
      </c>
      <c r="D18" s="104"/>
      <c r="E18" s="41">
        <f>'不破・安八・養老郡・美濃加茂市'!E11</f>
        <v>5900</v>
      </c>
      <c r="F18" s="42">
        <f>'不破・安八・養老郡・美濃加茂市'!F11</f>
        <v>0</v>
      </c>
      <c r="G18" s="41">
        <f>'不破・安八・養老郡・美濃加茂市'!J11</f>
        <v>0</v>
      </c>
      <c r="H18" s="42">
        <f>'不破・安八・養老郡・美濃加茂市'!K11</f>
        <v>0</v>
      </c>
      <c r="I18" s="45">
        <f>'不破・安八・養老郡・美濃加茂市'!O11</f>
        <v>0</v>
      </c>
      <c r="J18" s="46">
        <f>'不破・安八・養老郡・美濃加茂市'!P11</f>
        <v>0</v>
      </c>
      <c r="K18" s="45">
        <f>'不破・安八・養老郡・美濃加茂市'!T11</f>
        <v>2850</v>
      </c>
      <c r="L18" s="46">
        <f>'不破・安八・養老郡・美濃加茂市'!U11</f>
        <v>0</v>
      </c>
      <c r="M18" s="41">
        <f>'不破・安八・養老郡・美濃加茂市'!Y11</f>
        <v>250</v>
      </c>
      <c r="N18" s="42">
        <f>'不破・安八・養老郡・美濃加茂市'!Z11</f>
        <v>0</v>
      </c>
      <c r="O18" s="45">
        <f t="shared" si="0"/>
        <v>9000</v>
      </c>
      <c r="P18" s="46">
        <f t="shared" si="1"/>
        <v>0</v>
      </c>
    </row>
    <row r="19" spans="2:16" ht="18" customHeight="1">
      <c r="B19" s="36"/>
      <c r="C19" s="158" t="s">
        <v>342</v>
      </c>
      <c r="D19" s="104"/>
      <c r="E19" s="41">
        <f>'不破・安八・養老郡・美濃加茂市'!E19</f>
        <v>8500</v>
      </c>
      <c r="F19" s="42">
        <f>'不破・安八・養老郡・美濃加茂市'!F19</f>
        <v>0</v>
      </c>
      <c r="G19" s="41"/>
      <c r="H19" s="42"/>
      <c r="I19" s="45"/>
      <c r="J19" s="46"/>
      <c r="K19" s="45"/>
      <c r="L19" s="46"/>
      <c r="M19" s="41">
        <f>'不破・安八・養老郡・美濃加茂市'!Y19</f>
        <v>250</v>
      </c>
      <c r="N19" s="42">
        <f>'不破・安八・養老郡・美濃加茂市'!Z19</f>
        <v>0</v>
      </c>
      <c r="O19" s="45">
        <f t="shared" si="0"/>
        <v>8750</v>
      </c>
      <c r="P19" s="46">
        <f t="shared" si="1"/>
        <v>0</v>
      </c>
    </row>
    <row r="20" spans="2:16" ht="18" customHeight="1">
      <c r="B20" s="36"/>
      <c r="C20" s="158" t="s">
        <v>343</v>
      </c>
      <c r="D20" s="104"/>
      <c r="E20" s="41">
        <f>'不破・安八・養老郡・美濃加茂市'!E26</f>
        <v>4150</v>
      </c>
      <c r="F20" s="42">
        <f>'不破・安八・養老郡・美濃加茂市'!F26</f>
        <v>0</v>
      </c>
      <c r="G20" s="41">
        <f>'不破・安八・養老郡・美濃加茂市'!J26</f>
        <v>0</v>
      </c>
      <c r="H20" s="42">
        <f>'不破・安八・養老郡・美濃加茂市'!K26</f>
        <v>0</v>
      </c>
      <c r="I20" s="45">
        <f>'不破・安八・養老郡・美濃加茂市'!O26</f>
        <v>0</v>
      </c>
      <c r="J20" s="46">
        <f>'不破・安八・養老郡・美濃加茂市'!P26</f>
        <v>0</v>
      </c>
      <c r="K20" s="45">
        <f>'不破・安八・養老郡・美濃加茂市'!T26</f>
        <v>2650</v>
      </c>
      <c r="L20" s="46">
        <f>'不破・安八・養老郡・美濃加茂市'!U26</f>
        <v>0</v>
      </c>
      <c r="M20" s="41"/>
      <c r="N20" s="42"/>
      <c r="O20" s="45">
        <f t="shared" si="0"/>
        <v>6800</v>
      </c>
      <c r="P20" s="46">
        <f t="shared" si="1"/>
        <v>0</v>
      </c>
    </row>
    <row r="21" spans="2:16" ht="18" customHeight="1">
      <c r="B21" s="36"/>
      <c r="C21" s="158" t="s">
        <v>344</v>
      </c>
      <c r="D21" s="104"/>
      <c r="E21" s="41">
        <f>'不破・安八・養老郡・美濃加茂市'!E34</f>
        <v>8100</v>
      </c>
      <c r="F21" s="42">
        <f>'不破・安八・養老郡・美濃加茂市'!F34</f>
        <v>0</v>
      </c>
      <c r="G21" s="38"/>
      <c r="H21" s="40"/>
      <c r="I21" s="45">
        <f>'不破・安八・養老郡・美濃加茂市'!O34</f>
        <v>0</v>
      </c>
      <c r="J21" s="46">
        <f>'不破・安八・養老郡・美濃加茂市'!P34</f>
        <v>0</v>
      </c>
      <c r="K21" s="45">
        <f>'不破・安八・養老郡・美濃加茂市'!T34</f>
        <v>1800</v>
      </c>
      <c r="L21" s="46">
        <f>'不破・安八・養老郡・美濃加茂市'!U34</f>
        <v>0</v>
      </c>
      <c r="M21" s="41">
        <f>'不破・安八・養老郡・美濃加茂市'!Y34</f>
        <v>800</v>
      </c>
      <c r="N21" s="42">
        <f>'不破・安八・養老郡・美濃加茂市'!Z34</f>
        <v>0</v>
      </c>
      <c r="O21" s="45">
        <f t="shared" si="0"/>
        <v>10700</v>
      </c>
      <c r="P21" s="46">
        <f t="shared" si="1"/>
        <v>0</v>
      </c>
    </row>
    <row r="22" spans="2:16" ht="18" customHeight="1">
      <c r="B22" s="36"/>
      <c r="C22" s="158" t="s">
        <v>345</v>
      </c>
      <c r="D22" s="104"/>
      <c r="E22" s="41">
        <f>'加茂郡・美濃市'!E24</f>
        <v>12000</v>
      </c>
      <c r="F22" s="42">
        <f>'加茂郡・美濃市'!F24</f>
        <v>0</v>
      </c>
      <c r="G22" s="41"/>
      <c r="H22" s="42"/>
      <c r="I22" s="45">
        <f>'加茂郡・美濃市'!O24</f>
        <v>0</v>
      </c>
      <c r="J22" s="46">
        <f>'加茂郡・美濃市'!P24</f>
        <v>0</v>
      </c>
      <c r="K22" s="45">
        <f>'加茂郡・美濃市'!T24</f>
        <v>600</v>
      </c>
      <c r="L22" s="46">
        <f>'加茂郡・美濃市'!U24</f>
        <v>0</v>
      </c>
      <c r="M22" s="41">
        <f>'加茂郡・美濃市'!Y24</f>
        <v>150</v>
      </c>
      <c r="N22" s="42">
        <f>'加茂郡・美濃市'!Z24</f>
        <v>0</v>
      </c>
      <c r="O22" s="45">
        <f t="shared" si="0"/>
        <v>12750</v>
      </c>
      <c r="P22" s="46">
        <f t="shared" si="1"/>
        <v>0</v>
      </c>
    </row>
    <row r="23" spans="2:16" ht="18" customHeight="1">
      <c r="B23" s="36"/>
      <c r="C23" s="158" t="s">
        <v>205</v>
      </c>
      <c r="D23" s="104"/>
      <c r="E23" s="41">
        <f>'加茂郡・美濃市'!E32</f>
        <v>3750</v>
      </c>
      <c r="F23" s="42">
        <f>'加茂郡・美濃市'!F32</f>
        <v>0</v>
      </c>
      <c r="G23" s="41"/>
      <c r="H23" s="42"/>
      <c r="I23" s="45">
        <f>'加茂郡・美濃市'!O32</f>
        <v>0</v>
      </c>
      <c r="J23" s="46">
        <f>'加茂郡・美濃市'!P32</f>
        <v>0</v>
      </c>
      <c r="K23" s="45">
        <f>'加茂郡・美濃市'!T32</f>
        <v>700</v>
      </c>
      <c r="L23" s="46">
        <f>'加茂郡・美濃市'!U32</f>
        <v>0</v>
      </c>
      <c r="M23" s="41">
        <f>'加茂郡・美濃市'!Y32</f>
        <v>0</v>
      </c>
      <c r="N23" s="42">
        <f>'加茂郡・美濃市'!Z32</f>
        <v>0</v>
      </c>
      <c r="O23" s="45">
        <f t="shared" si="0"/>
        <v>4450</v>
      </c>
      <c r="P23" s="46">
        <f t="shared" si="1"/>
        <v>0</v>
      </c>
    </row>
    <row r="24" spans="2:16" ht="18" customHeight="1">
      <c r="B24" s="36"/>
      <c r="C24" s="158" t="s">
        <v>346</v>
      </c>
      <c r="D24" s="104"/>
      <c r="E24" s="41">
        <f>'関・郡上市'!E19</f>
        <v>10850</v>
      </c>
      <c r="F24" s="42">
        <f>'関・郡上市'!F19</f>
        <v>0</v>
      </c>
      <c r="G24" s="38"/>
      <c r="H24" s="40"/>
      <c r="I24" s="45">
        <f>'関・郡上市'!O19</f>
        <v>0</v>
      </c>
      <c r="J24" s="46">
        <f>'関・郡上市'!P19</f>
        <v>0</v>
      </c>
      <c r="K24" s="45">
        <f>'関・郡上市'!T19</f>
        <v>9850</v>
      </c>
      <c r="L24" s="46">
        <f>'関・郡上市'!U19</f>
        <v>0</v>
      </c>
      <c r="M24" s="41">
        <f>'関・郡上市'!Y19</f>
        <v>550</v>
      </c>
      <c r="N24" s="42">
        <f>'関・郡上市'!Z19</f>
        <v>0</v>
      </c>
      <c r="O24" s="45">
        <f t="shared" si="0"/>
        <v>21250</v>
      </c>
      <c r="P24" s="46">
        <f t="shared" si="1"/>
        <v>0</v>
      </c>
    </row>
    <row r="25" spans="2:16" ht="18" customHeight="1">
      <c r="B25" s="36"/>
      <c r="C25" s="158" t="s">
        <v>332</v>
      </c>
      <c r="D25" s="104"/>
      <c r="E25" s="41">
        <f>'関・郡上市'!E31</f>
        <v>8450</v>
      </c>
      <c r="F25" s="42">
        <f>'関・郡上市'!F31</f>
        <v>0</v>
      </c>
      <c r="G25" s="41"/>
      <c r="H25" s="42"/>
      <c r="I25" s="45"/>
      <c r="J25" s="46"/>
      <c r="K25" s="45">
        <f>'関・郡上市'!T31</f>
        <v>1350</v>
      </c>
      <c r="L25" s="46">
        <f>'関・郡上市'!U31</f>
        <v>0</v>
      </c>
      <c r="M25" s="41">
        <f>'関・郡上市'!Y31</f>
        <v>100</v>
      </c>
      <c r="N25" s="42">
        <f>'関・郡上市'!Z31</f>
        <v>0</v>
      </c>
      <c r="O25" s="45">
        <f t="shared" si="0"/>
        <v>9900</v>
      </c>
      <c r="P25" s="46">
        <f t="shared" si="1"/>
        <v>0</v>
      </c>
    </row>
    <row r="26" spans="2:16" ht="18" customHeight="1">
      <c r="B26" s="36"/>
      <c r="C26" s="158" t="s">
        <v>347</v>
      </c>
      <c r="D26" s="104"/>
      <c r="E26" s="41">
        <f>'可児・多治見市・可児郡'!E13</f>
        <v>15100</v>
      </c>
      <c r="F26" s="42">
        <f>'可児・多治見市・可児郡'!F13</f>
        <v>0</v>
      </c>
      <c r="G26" s="38"/>
      <c r="H26" s="40"/>
      <c r="I26" s="45">
        <f>'可児・多治見市・可児郡'!O13</f>
        <v>3700</v>
      </c>
      <c r="J26" s="46">
        <f>'可児・多治見市・可児郡'!P13</f>
        <v>0</v>
      </c>
      <c r="K26" s="45"/>
      <c r="L26" s="46"/>
      <c r="M26" s="41">
        <f>'可児・多治見市・可児郡'!Y13</f>
        <v>1350</v>
      </c>
      <c r="N26" s="42">
        <f>'可児・多治見市・可児郡'!Z13</f>
        <v>0</v>
      </c>
      <c r="O26" s="45">
        <f t="shared" si="0"/>
        <v>20150</v>
      </c>
      <c r="P26" s="46">
        <f t="shared" si="1"/>
        <v>0</v>
      </c>
    </row>
    <row r="27" spans="2:16" ht="18" customHeight="1">
      <c r="B27" s="36"/>
      <c r="C27" s="159" t="s">
        <v>348</v>
      </c>
      <c r="D27" s="104"/>
      <c r="E27" s="41">
        <f>'可児・多治見市・可児郡'!E19</f>
        <v>2400</v>
      </c>
      <c r="F27" s="42">
        <f>'可児・多治見市・可児郡'!F19</f>
        <v>0</v>
      </c>
      <c r="G27" s="41"/>
      <c r="H27" s="42"/>
      <c r="I27" s="45">
        <f>'可児・多治見市・可児郡'!O19</f>
        <v>0</v>
      </c>
      <c r="J27" s="46">
        <f>'可児・多治見市・可児郡'!P19</f>
        <v>0</v>
      </c>
      <c r="K27" s="45"/>
      <c r="L27" s="46"/>
      <c r="M27" s="41"/>
      <c r="N27" s="42"/>
      <c r="O27" s="45">
        <f t="shared" si="0"/>
        <v>2400</v>
      </c>
      <c r="P27" s="46">
        <f t="shared" si="1"/>
        <v>0</v>
      </c>
    </row>
    <row r="28" spans="2:16" ht="18" customHeight="1">
      <c r="B28" s="36"/>
      <c r="C28" s="158" t="s">
        <v>349</v>
      </c>
      <c r="D28" s="104"/>
      <c r="E28" s="41">
        <f>'可児・多治見市・可児郡'!E34</f>
        <v>22700</v>
      </c>
      <c r="F28" s="42">
        <f>'可児・多治見市・可児郡'!F34</f>
        <v>0</v>
      </c>
      <c r="G28" s="41">
        <f>'可児・多治見市・可児郡'!J34</f>
        <v>0</v>
      </c>
      <c r="H28" s="42">
        <f>'可児・多治見市・可児郡'!K34</f>
        <v>0</v>
      </c>
      <c r="I28" s="45">
        <f>'可児・多治見市・可児郡'!O34</f>
        <v>3000</v>
      </c>
      <c r="J28" s="46">
        <f>'可児・多治見市・可児郡'!P34</f>
        <v>0</v>
      </c>
      <c r="K28" s="45"/>
      <c r="L28" s="46"/>
      <c r="M28" s="41">
        <f>'可児・多治見市・可児郡'!Y34</f>
        <v>1450</v>
      </c>
      <c r="N28" s="42">
        <f>'可児・多治見市・可児郡'!Z34</f>
        <v>0</v>
      </c>
      <c r="O28" s="45">
        <f t="shared" si="0"/>
        <v>27150</v>
      </c>
      <c r="P28" s="46">
        <f t="shared" si="1"/>
        <v>0</v>
      </c>
    </row>
    <row r="29" spans="2:16" ht="18" customHeight="1">
      <c r="B29" s="36"/>
      <c r="C29" s="158" t="s">
        <v>350</v>
      </c>
      <c r="D29" s="104"/>
      <c r="E29" s="41">
        <f>'土岐・瑞浪・恵那市'!E13</f>
        <v>10450</v>
      </c>
      <c r="F29" s="42">
        <f>'土岐・瑞浪・恵那市'!F13</f>
        <v>0</v>
      </c>
      <c r="G29" s="41">
        <f>'土岐・瑞浪・恵那市'!J13</f>
        <v>0</v>
      </c>
      <c r="H29" s="42">
        <f>'土岐・瑞浪・恵那市'!K13</f>
        <v>0</v>
      </c>
      <c r="I29" s="45">
        <f>'土岐・瑞浪・恵那市'!O13</f>
        <v>1750</v>
      </c>
      <c r="J29" s="46">
        <f>'土岐・瑞浪・恵那市'!P13</f>
        <v>0</v>
      </c>
      <c r="K29" s="45"/>
      <c r="L29" s="46"/>
      <c r="M29" s="41">
        <f>'土岐・瑞浪・恵那市'!Y13</f>
        <v>750</v>
      </c>
      <c r="N29" s="42">
        <f>'土岐・瑞浪・恵那市'!Z13</f>
        <v>0</v>
      </c>
      <c r="O29" s="45">
        <f t="shared" si="0"/>
        <v>12950</v>
      </c>
      <c r="P29" s="46">
        <f t="shared" si="1"/>
        <v>0</v>
      </c>
    </row>
    <row r="30" spans="2:16" ht="18" customHeight="1">
      <c r="B30" s="36"/>
      <c r="C30" s="158" t="s">
        <v>351</v>
      </c>
      <c r="D30" s="104"/>
      <c r="E30" s="41">
        <f>'土岐・瑞浪・恵那市'!E22</f>
        <v>7800</v>
      </c>
      <c r="F30" s="42">
        <f>'土岐・瑞浪・恵那市'!F22</f>
        <v>0</v>
      </c>
      <c r="G30" s="41">
        <f>'土岐・瑞浪・恵那市'!J22</f>
        <v>0</v>
      </c>
      <c r="H30" s="42">
        <f>'土岐・瑞浪・恵那市'!K22</f>
        <v>0</v>
      </c>
      <c r="I30" s="45">
        <f>'土岐・瑞浪・恵那市'!O22</f>
        <v>0</v>
      </c>
      <c r="J30" s="46">
        <f>'土岐・瑞浪・恵那市'!P22</f>
        <v>0</v>
      </c>
      <c r="K30" s="45"/>
      <c r="L30" s="46"/>
      <c r="M30" s="41">
        <f>'土岐・瑞浪・恵那市'!Y22</f>
        <v>500</v>
      </c>
      <c r="N30" s="42">
        <f>'土岐・瑞浪・恵那市'!Z22</f>
        <v>0</v>
      </c>
      <c r="O30" s="45">
        <f t="shared" si="0"/>
        <v>8300</v>
      </c>
      <c r="P30" s="46">
        <f t="shared" si="1"/>
        <v>0</v>
      </c>
    </row>
    <row r="31" spans="2:16" ht="18" customHeight="1">
      <c r="B31" s="36"/>
      <c r="C31" s="158" t="s">
        <v>352</v>
      </c>
      <c r="D31" s="104"/>
      <c r="E31" s="41">
        <f>'土岐・瑞浪・恵那市'!E35</f>
        <v>10350</v>
      </c>
      <c r="F31" s="42">
        <f>'土岐・瑞浪・恵那市'!F35</f>
        <v>0</v>
      </c>
      <c r="G31" s="41"/>
      <c r="H31" s="42"/>
      <c r="I31" s="45">
        <f>'土岐・瑞浪・恵那市'!O35</f>
        <v>1250</v>
      </c>
      <c r="J31" s="46">
        <f>'土岐・瑞浪・恵那市'!P35</f>
        <v>0</v>
      </c>
      <c r="K31" s="45">
        <f>'土岐・瑞浪・恵那市'!T35</f>
        <v>500</v>
      </c>
      <c r="L31" s="46">
        <f>'土岐・瑞浪・恵那市'!U35</f>
        <v>0</v>
      </c>
      <c r="M31" s="41">
        <f>'土岐・瑞浪・恵那市'!Y35</f>
        <v>500</v>
      </c>
      <c r="N31" s="42">
        <f>'土岐・瑞浪・恵那市'!Z35</f>
        <v>0</v>
      </c>
      <c r="O31" s="45">
        <f t="shared" si="0"/>
        <v>12600</v>
      </c>
      <c r="P31" s="46">
        <f t="shared" si="1"/>
        <v>0</v>
      </c>
    </row>
    <row r="32" spans="2:16" ht="18" customHeight="1">
      <c r="B32" s="36"/>
      <c r="C32" s="158" t="s">
        <v>353</v>
      </c>
      <c r="D32" s="104"/>
      <c r="E32" s="41">
        <f>'中津川・下呂市'!E23</f>
        <v>17450</v>
      </c>
      <c r="F32" s="42">
        <f>'中津川・下呂市'!F23</f>
        <v>0</v>
      </c>
      <c r="G32" s="41"/>
      <c r="H32" s="42"/>
      <c r="I32" s="45">
        <f>'中津川・下呂市'!O23</f>
        <v>0</v>
      </c>
      <c r="J32" s="46">
        <f>'中津川・下呂市'!P23</f>
        <v>0</v>
      </c>
      <c r="K32" s="45">
        <f>'中津川・下呂市'!T23</f>
        <v>0</v>
      </c>
      <c r="L32" s="46">
        <f>'中津川・下呂市'!U23</f>
        <v>0</v>
      </c>
      <c r="M32" s="41">
        <f>'中津川・下呂市'!Y23</f>
        <v>1250</v>
      </c>
      <c r="N32" s="42">
        <f>'中津川・下呂市'!Z23</f>
        <v>0</v>
      </c>
      <c r="O32" s="45">
        <f t="shared" si="0"/>
        <v>18700</v>
      </c>
      <c r="P32" s="46">
        <f t="shared" si="1"/>
        <v>0</v>
      </c>
    </row>
    <row r="33" spans="2:16" ht="18" customHeight="1">
      <c r="B33" s="36"/>
      <c r="C33" s="158" t="s">
        <v>333</v>
      </c>
      <c r="D33" s="104"/>
      <c r="E33" s="41">
        <f>'中津川・下呂市'!E36</f>
        <v>8750</v>
      </c>
      <c r="F33" s="42">
        <f>'中津川・下呂市'!F36</f>
        <v>0</v>
      </c>
      <c r="G33" s="38"/>
      <c r="H33" s="40"/>
      <c r="I33" s="45"/>
      <c r="J33" s="46"/>
      <c r="K33" s="45">
        <f>'中津川・下呂市'!T36</f>
        <v>0</v>
      </c>
      <c r="L33" s="46">
        <f>'中津川・下呂市'!U36</f>
        <v>0</v>
      </c>
      <c r="M33" s="41">
        <f>'中津川・下呂市'!Y36</f>
        <v>650</v>
      </c>
      <c r="N33" s="42">
        <f>'中津川・下呂市'!Z36</f>
        <v>0</v>
      </c>
      <c r="O33" s="45">
        <f t="shared" si="0"/>
        <v>9400</v>
      </c>
      <c r="P33" s="46">
        <f t="shared" si="1"/>
        <v>0</v>
      </c>
    </row>
    <row r="34" spans="2:16" ht="18" customHeight="1">
      <c r="B34" s="36"/>
      <c r="C34" s="158" t="s">
        <v>358</v>
      </c>
      <c r="D34" s="104"/>
      <c r="E34" s="41">
        <f>'高山・飛騨市'!E19</f>
        <v>18200</v>
      </c>
      <c r="F34" s="42">
        <f>'高山・飛騨市'!F19</f>
        <v>0</v>
      </c>
      <c r="G34" s="41">
        <f>'高山・飛騨市'!J19</f>
        <v>0</v>
      </c>
      <c r="H34" s="42">
        <f>'高山・飛騨市'!K19</f>
        <v>0</v>
      </c>
      <c r="I34" s="45">
        <f>'高山・飛騨市'!O19</f>
        <v>800</v>
      </c>
      <c r="J34" s="46">
        <f>'高山・飛騨市'!P19</f>
        <v>0</v>
      </c>
      <c r="K34" s="45">
        <f>'高山・飛騨市'!T19</f>
        <v>1850</v>
      </c>
      <c r="L34" s="46">
        <f>'高山・飛騨市'!U19</f>
        <v>0</v>
      </c>
      <c r="M34" s="41">
        <f>'高山・飛騨市'!Y19</f>
        <v>1000</v>
      </c>
      <c r="N34" s="42">
        <f>'高山・飛騨市'!Z19</f>
        <v>0</v>
      </c>
      <c r="O34" s="45">
        <f t="shared" si="0"/>
        <v>21850</v>
      </c>
      <c r="P34" s="46">
        <f t="shared" si="1"/>
        <v>0</v>
      </c>
    </row>
    <row r="35" spans="2:16" ht="18" customHeight="1">
      <c r="B35" s="35"/>
      <c r="C35" s="160" t="s">
        <v>354</v>
      </c>
      <c r="D35" s="105"/>
      <c r="E35" s="49">
        <f>'高山・飛騨市'!E31</f>
        <v>5800</v>
      </c>
      <c r="F35" s="50">
        <f>'高山・飛騨市'!F31</f>
        <v>0</v>
      </c>
      <c r="G35" s="49">
        <f>'高山・飛騨市'!J31</f>
        <v>0</v>
      </c>
      <c r="H35" s="50">
        <f>'高山・飛騨市'!K31</f>
        <v>0</v>
      </c>
      <c r="I35" s="51">
        <f>'高山・飛騨市'!O31</f>
        <v>0</v>
      </c>
      <c r="J35" s="52">
        <f>'高山・飛騨市'!P31</f>
        <v>0</v>
      </c>
      <c r="K35" s="51">
        <f>'高山・飛騨市'!T31</f>
        <v>950</v>
      </c>
      <c r="L35" s="52">
        <f>'高山・飛騨市'!U31</f>
        <v>0</v>
      </c>
      <c r="M35" s="49">
        <f>'高山・飛騨市'!Y31</f>
        <v>250</v>
      </c>
      <c r="N35" s="50">
        <f>'高山・飛騨市'!Z31</f>
        <v>0</v>
      </c>
      <c r="O35" s="94">
        <f t="shared" si="0"/>
        <v>7000</v>
      </c>
      <c r="P35" s="95">
        <f t="shared" si="1"/>
        <v>0</v>
      </c>
    </row>
    <row r="36" spans="2:16" ht="15.75" customHeight="1">
      <c r="B36" s="29"/>
      <c r="C36" s="13" t="s">
        <v>355</v>
      </c>
      <c r="D36" s="30"/>
      <c r="E36" s="47">
        <f>SUM(E7:E35)</f>
        <v>319550</v>
      </c>
      <c r="F36" s="101">
        <f aca="true" t="shared" si="2" ref="F36:N36">SUM(F7:F35)</f>
        <v>0</v>
      </c>
      <c r="G36" s="47">
        <f t="shared" si="2"/>
        <v>700</v>
      </c>
      <c r="H36" s="101">
        <f t="shared" si="2"/>
        <v>0</v>
      </c>
      <c r="I36" s="48">
        <f t="shared" si="2"/>
        <v>11500</v>
      </c>
      <c r="J36" s="102">
        <f t="shared" si="2"/>
        <v>0</v>
      </c>
      <c r="K36" s="47">
        <f t="shared" si="2"/>
        <v>138200</v>
      </c>
      <c r="L36" s="101">
        <f t="shared" si="2"/>
        <v>0</v>
      </c>
      <c r="M36" s="48">
        <f t="shared" si="2"/>
        <v>20450</v>
      </c>
      <c r="N36" s="102">
        <f t="shared" si="2"/>
        <v>0</v>
      </c>
      <c r="O36" s="47">
        <f t="shared" si="0"/>
        <v>490400</v>
      </c>
      <c r="P36" s="53">
        <f t="shared" si="1"/>
        <v>0</v>
      </c>
    </row>
    <row r="37" spans="2:28" s="3" customFormat="1" ht="14.25" customHeight="1">
      <c r="B37" s="426" t="s">
        <v>523</v>
      </c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</row>
    <row r="38" spans="2:28" s="3" customFormat="1" ht="14.25" customHeight="1">
      <c r="B38" s="426" t="s">
        <v>520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</row>
    <row r="39" spans="2:28" s="3" customFormat="1" ht="13.5">
      <c r="B39" s="426" t="s">
        <v>521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</row>
    <row r="40" spans="2:28" s="3" customFormat="1" ht="5.25" customHeight="1">
      <c r="B40" s="8"/>
      <c r="C40" s="1"/>
      <c r="D40" s="1"/>
      <c r="E40" s="227"/>
      <c r="F40" s="228"/>
      <c r="G40" s="1"/>
      <c r="H40" s="1"/>
      <c r="I40" s="1"/>
      <c r="J40" s="227"/>
      <c r="K40" s="229"/>
      <c r="L40" s="1"/>
      <c r="M40" s="1"/>
      <c r="N40" s="1"/>
      <c r="O40" s="227"/>
      <c r="P40" s="230"/>
      <c r="Q40" s="1"/>
      <c r="R40" s="1"/>
      <c r="S40" s="227"/>
      <c r="T40" s="229"/>
      <c r="U40" s="1"/>
      <c r="V40" s="1"/>
      <c r="W40" s="1"/>
      <c r="X40" s="227"/>
      <c r="Y40" s="230"/>
      <c r="Z40" s="2"/>
      <c r="AA40" s="2"/>
      <c r="AB40" s="2"/>
    </row>
    <row r="41" spans="2:16" ht="20.25" customHeight="1">
      <c r="B41" s="10" t="s">
        <v>387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424" t="s">
        <v>569</v>
      </c>
      <c r="P41" s="424"/>
    </row>
    <row r="42" ht="8.25" customHeight="1"/>
    <row r="43" ht="20.25" customHeight="1"/>
  </sheetData>
  <sheetProtection password="CCCF" sheet="1" selectLockedCells="1"/>
  <mergeCells count="20"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</mergeCells>
  <dataValidations count="1">
    <dataValidation operator="lessThanOrEqual" allowBlank="1" showInputMessage="1" showErrorMessage="1" sqref="B37:B40 C40:Y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366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65">
        <f>SUM(O4)</f>
        <v>0</v>
      </c>
      <c r="W3" s="466"/>
      <c r="X3" s="466"/>
      <c r="Y3" s="466"/>
      <c r="Z3" s="171" t="s">
        <v>0</v>
      </c>
    </row>
    <row r="4" spans="2:47" ht="30" customHeight="1">
      <c r="B4" s="11"/>
      <c r="C4" s="446" t="s">
        <v>370</v>
      </c>
      <c r="D4" s="446"/>
      <c r="E4" s="446"/>
      <c r="F4" s="444" t="s">
        <v>8</v>
      </c>
      <c r="G4" s="444"/>
      <c r="H4" s="445">
        <f>SUM(E41+J41+O41+T41+Y41)</f>
        <v>116200</v>
      </c>
      <c r="I4" s="444"/>
      <c r="J4" s="4" t="s">
        <v>0</v>
      </c>
      <c r="K4" s="4" t="s">
        <v>369</v>
      </c>
      <c r="L4" s="5"/>
      <c r="M4" s="174" t="s">
        <v>10</v>
      </c>
      <c r="N4" s="5"/>
      <c r="O4" s="457">
        <f>SUM(F41+K41+P41+U41+Z41)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8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0"/>
      <c r="C6" s="106" t="s">
        <v>52</v>
      </c>
      <c r="D6" s="201" t="s">
        <v>367</v>
      </c>
      <c r="E6" s="71">
        <v>1500</v>
      </c>
      <c r="F6" s="199"/>
      <c r="G6" s="12"/>
      <c r="H6" s="74"/>
      <c r="I6" s="58"/>
      <c r="J6" s="69"/>
      <c r="K6" s="240"/>
      <c r="L6" s="22"/>
      <c r="M6" s="74"/>
      <c r="N6" s="58"/>
      <c r="O6" s="69"/>
      <c r="P6" s="223"/>
      <c r="Q6" s="20"/>
      <c r="R6" s="89" t="s">
        <v>74</v>
      </c>
      <c r="S6" s="93" t="s">
        <v>379</v>
      </c>
      <c r="T6" s="71">
        <v>4250</v>
      </c>
      <c r="U6" s="199"/>
      <c r="V6" s="56"/>
      <c r="W6" s="83" t="s">
        <v>389</v>
      </c>
      <c r="X6" s="70"/>
      <c r="Y6" s="69">
        <v>800</v>
      </c>
      <c r="Z6" s="199"/>
    </row>
    <row r="7" spans="2:26" ht="18" customHeight="1">
      <c r="B7" s="22"/>
      <c r="C7" s="109" t="s">
        <v>30</v>
      </c>
      <c r="D7" s="172" t="s">
        <v>368</v>
      </c>
      <c r="E7" s="69">
        <v>1900</v>
      </c>
      <c r="F7" s="196"/>
      <c r="G7" s="23"/>
      <c r="H7" s="74"/>
      <c r="I7" s="58"/>
      <c r="J7" s="59"/>
      <c r="K7" s="222"/>
      <c r="L7" s="22"/>
      <c r="M7" s="74"/>
      <c r="N7" s="58"/>
      <c r="O7" s="69"/>
      <c r="P7" s="224"/>
      <c r="Q7" s="22"/>
      <c r="R7" s="83" t="s">
        <v>75</v>
      </c>
      <c r="S7" s="172" t="s">
        <v>514</v>
      </c>
      <c r="T7" s="69">
        <v>1950</v>
      </c>
      <c r="U7" s="196"/>
      <c r="V7" s="60"/>
      <c r="W7" s="83" t="s">
        <v>87</v>
      </c>
      <c r="X7" s="70"/>
      <c r="Y7" s="69">
        <v>350</v>
      </c>
      <c r="Z7" s="196"/>
    </row>
    <row r="8" spans="2:26" ht="18" customHeight="1">
      <c r="B8" s="22"/>
      <c r="C8" s="109" t="s">
        <v>53</v>
      </c>
      <c r="D8" s="172" t="s">
        <v>367</v>
      </c>
      <c r="E8" s="69">
        <v>1800</v>
      </c>
      <c r="F8" s="196"/>
      <c r="G8" s="23"/>
      <c r="H8" s="74"/>
      <c r="I8" s="58"/>
      <c r="J8" s="59"/>
      <c r="K8" s="197"/>
      <c r="L8" s="22"/>
      <c r="M8" s="74"/>
      <c r="N8" s="58"/>
      <c r="O8" s="69"/>
      <c r="P8" s="222"/>
      <c r="Q8" s="22"/>
      <c r="R8" s="83" t="s">
        <v>61</v>
      </c>
      <c r="S8" s="70" t="s">
        <v>371</v>
      </c>
      <c r="T8" s="69">
        <v>2050</v>
      </c>
      <c r="U8" s="196"/>
      <c r="V8" s="60"/>
      <c r="W8" s="83" t="s">
        <v>88</v>
      </c>
      <c r="X8" s="70"/>
      <c r="Y8" s="69">
        <v>500</v>
      </c>
      <c r="Z8" s="196"/>
    </row>
    <row r="9" spans="2:26" ht="18" customHeight="1">
      <c r="B9" s="22"/>
      <c r="C9" s="74" t="s">
        <v>31</v>
      </c>
      <c r="D9" s="172" t="s">
        <v>367</v>
      </c>
      <c r="E9" s="69">
        <v>1550</v>
      </c>
      <c r="F9" s="196"/>
      <c r="G9" s="23"/>
      <c r="I9" s="7"/>
      <c r="J9" s="164"/>
      <c r="L9" s="22"/>
      <c r="M9" s="83"/>
      <c r="N9" s="70"/>
      <c r="O9" s="69"/>
      <c r="P9" s="197"/>
      <c r="Q9" s="22"/>
      <c r="R9" s="83" t="s">
        <v>364</v>
      </c>
      <c r="S9" s="172" t="s">
        <v>514</v>
      </c>
      <c r="T9" s="69">
        <v>2900</v>
      </c>
      <c r="U9" s="196"/>
      <c r="V9" s="60"/>
      <c r="W9" s="83" t="s">
        <v>60</v>
      </c>
      <c r="X9" s="70"/>
      <c r="Y9" s="69">
        <v>800</v>
      </c>
      <c r="Z9" s="196"/>
    </row>
    <row r="10" spans="2:26" ht="18" customHeight="1">
      <c r="B10" s="22"/>
      <c r="C10" s="74" t="s">
        <v>32</v>
      </c>
      <c r="D10" s="172" t="s">
        <v>367</v>
      </c>
      <c r="E10" s="69">
        <v>1900</v>
      </c>
      <c r="F10" s="196"/>
      <c r="G10" s="23"/>
      <c r="H10" s="83"/>
      <c r="I10" s="70"/>
      <c r="J10" s="69"/>
      <c r="K10" s="27"/>
      <c r="L10" s="22"/>
      <c r="M10" s="83"/>
      <c r="N10" s="70"/>
      <c r="O10" s="69"/>
      <c r="P10" s="197"/>
      <c r="Q10" s="22"/>
      <c r="R10" s="256" t="s">
        <v>557</v>
      </c>
      <c r="S10" s="70" t="s">
        <v>548</v>
      </c>
      <c r="T10" s="69">
        <v>2100</v>
      </c>
      <c r="U10" s="196"/>
      <c r="V10" s="60"/>
      <c r="W10" s="83" t="s">
        <v>67</v>
      </c>
      <c r="X10" s="70"/>
      <c r="Y10" s="69">
        <v>550</v>
      </c>
      <c r="Z10" s="196"/>
    </row>
    <row r="11" spans="2:26" ht="18" customHeight="1">
      <c r="B11" s="22"/>
      <c r="C11" s="74" t="s">
        <v>33</v>
      </c>
      <c r="D11" s="172" t="s">
        <v>367</v>
      </c>
      <c r="E11" s="69">
        <v>1300</v>
      </c>
      <c r="F11" s="196"/>
      <c r="G11" s="23"/>
      <c r="H11" s="74"/>
      <c r="I11" s="58"/>
      <c r="J11" s="59"/>
      <c r="K11" s="27"/>
      <c r="L11" s="22"/>
      <c r="M11" s="74"/>
      <c r="N11" s="58"/>
      <c r="O11" s="69"/>
      <c r="P11" s="197"/>
      <c r="Q11" s="22"/>
      <c r="R11" s="83" t="s">
        <v>362</v>
      </c>
      <c r="S11" s="70" t="s">
        <v>562</v>
      </c>
      <c r="T11" s="69">
        <v>2350</v>
      </c>
      <c r="U11" s="196"/>
      <c r="V11" s="87"/>
      <c r="W11" s="83" t="s">
        <v>33</v>
      </c>
      <c r="X11" s="70"/>
      <c r="Y11" s="69">
        <v>450</v>
      </c>
      <c r="Z11" s="196"/>
    </row>
    <row r="12" spans="2:26" ht="18" customHeight="1">
      <c r="B12" s="22"/>
      <c r="C12" s="74" t="s">
        <v>34</v>
      </c>
      <c r="D12" s="172" t="s">
        <v>459</v>
      </c>
      <c r="E12" s="69">
        <v>1800</v>
      </c>
      <c r="F12" s="196"/>
      <c r="G12" s="23"/>
      <c r="H12" s="74"/>
      <c r="I12" s="58"/>
      <c r="J12" s="59"/>
      <c r="K12" s="27"/>
      <c r="L12" s="22"/>
      <c r="M12" s="74"/>
      <c r="N12" s="58"/>
      <c r="O12" s="69"/>
      <c r="P12" s="197"/>
      <c r="Q12" s="22"/>
      <c r="R12" s="83" t="s">
        <v>78</v>
      </c>
      <c r="S12" s="172" t="s">
        <v>514</v>
      </c>
      <c r="T12" s="69">
        <v>4800</v>
      </c>
      <c r="U12" s="196"/>
      <c r="V12" s="60"/>
      <c r="W12" s="83" t="s">
        <v>384</v>
      </c>
      <c r="X12" s="70"/>
      <c r="Y12" s="69">
        <v>800</v>
      </c>
      <c r="Z12" s="196"/>
    </row>
    <row r="13" spans="2:26" ht="18" customHeight="1">
      <c r="B13" s="22"/>
      <c r="C13" s="74" t="s">
        <v>54</v>
      </c>
      <c r="D13" s="172" t="s">
        <v>368</v>
      </c>
      <c r="E13" s="69">
        <v>2650</v>
      </c>
      <c r="F13" s="196"/>
      <c r="G13" s="23"/>
      <c r="H13" s="74"/>
      <c r="I13" s="58"/>
      <c r="J13" s="59"/>
      <c r="K13" s="27"/>
      <c r="L13" s="22"/>
      <c r="M13" s="74"/>
      <c r="N13" s="58"/>
      <c r="O13" s="69"/>
      <c r="P13" s="197"/>
      <c r="Q13" s="22"/>
      <c r="R13" s="83" t="s">
        <v>79</v>
      </c>
      <c r="S13" s="172" t="s">
        <v>514</v>
      </c>
      <c r="T13" s="69">
        <v>2050</v>
      </c>
      <c r="U13" s="196"/>
      <c r="V13" s="60"/>
      <c r="W13" s="83" t="s">
        <v>457</v>
      </c>
      <c r="X13" s="70"/>
      <c r="Y13" s="69">
        <v>550</v>
      </c>
      <c r="Z13" s="196"/>
    </row>
    <row r="14" spans="2:26" ht="18" customHeight="1">
      <c r="B14" s="22"/>
      <c r="C14" s="74" t="s">
        <v>35</v>
      </c>
      <c r="D14" s="172" t="s">
        <v>368</v>
      </c>
      <c r="E14" s="69">
        <v>700</v>
      </c>
      <c r="F14" s="196"/>
      <c r="G14" s="23"/>
      <c r="H14" s="74"/>
      <c r="I14" s="167"/>
      <c r="J14" s="61"/>
      <c r="K14" s="27"/>
      <c r="L14" s="22"/>
      <c r="M14" s="74"/>
      <c r="N14" s="58"/>
      <c r="O14" s="69"/>
      <c r="P14" s="197"/>
      <c r="Q14" s="22"/>
      <c r="R14" s="83" t="s">
        <v>517</v>
      </c>
      <c r="S14" s="172" t="s">
        <v>514</v>
      </c>
      <c r="T14" s="69">
        <v>1800</v>
      </c>
      <c r="U14" s="196"/>
      <c r="V14" s="60"/>
      <c r="W14" s="83"/>
      <c r="X14" s="70"/>
      <c r="Y14" s="69"/>
      <c r="Z14" s="197"/>
    </row>
    <row r="15" spans="2:26" ht="18" customHeight="1">
      <c r="B15" s="22"/>
      <c r="C15" s="83" t="s">
        <v>383</v>
      </c>
      <c r="D15" s="172" t="s">
        <v>368</v>
      </c>
      <c r="E15" s="69">
        <v>1050</v>
      </c>
      <c r="F15" s="196"/>
      <c r="G15" s="23"/>
      <c r="H15" s="74"/>
      <c r="I15" s="167"/>
      <c r="J15" s="59"/>
      <c r="K15" s="27"/>
      <c r="L15" s="22"/>
      <c r="M15" s="74"/>
      <c r="N15" s="58"/>
      <c r="O15" s="69"/>
      <c r="P15" s="197"/>
      <c r="Q15" s="22"/>
      <c r="R15" s="83" t="s">
        <v>541</v>
      </c>
      <c r="S15" s="70" t="s">
        <v>76</v>
      </c>
      <c r="T15" s="69">
        <v>1500</v>
      </c>
      <c r="U15" s="196"/>
      <c r="V15" s="87"/>
      <c r="W15" s="83"/>
      <c r="X15" s="70"/>
      <c r="Y15" s="69"/>
      <c r="Z15" s="197"/>
    </row>
    <row r="16" spans="2:26" ht="18" customHeight="1">
      <c r="B16" s="22"/>
      <c r="C16" s="74" t="s">
        <v>55</v>
      </c>
      <c r="D16" s="172" t="s">
        <v>368</v>
      </c>
      <c r="E16" s="69">
        <v>850</v>
      </c>
      <c r="F16" s="196"/>
      <c r="G16" s="23"/>
      <c r="H16" s="74"/>
      <c r="I16" s="167"/>
      <c r="J16" s="59"/>
      <c r="K16" s="27"/>
      <c r="L16" s="22"/>
      <c r="M16" s="74"/>
      <c r="N16" s="58"/>
      <c r="O16" s="69"/>
      <c r="P16" s="197"/>
      <c r="Q16" s="22"/>
      <c r="R16" s="83" t="s">
        <v>518</v>
      </c>
      <c r="S16" s="172" t="s">
        <v>514</v>
      </c>
      <c r="T16" s="69">
        <v>1500</v>
      </c>
      <c r="U16" s="196"/>
      <c r="V16" s="60"/>
      <c r="W16" s="74"/>
      <c r="X16" s="58"/>
      <c r="Y16" s="69"/>
      <c r="Z16" s="220"/>
    </row>
    <row r="17" spans="2:26" ht="18" customHeight="1">
      <c r="B17" s="22"/>
      <c r="C17" s="74" t="s">
        <v>36</v>
      </c>
      <c r="D17" s="172" t="s">
        <v>459</v>
      </c>
      <c r="E17" s="69">
        <v>1250</v>
      </c>
      <c r="F17" s="196"/>
      <c r="G17" s="23"/>
      <c r="H17" s="74"/>
      <c r="I17" s="167"/>
      <c r="J17" s="59"/>
      <c r="K17" s="27"/>
      <c r="L17" s="22"/>
      <c r="M17" s="74"/>
      <c r="N17" s="58"/>
      <c r="O17" s="59"/>
      <c r="P17" s="81"/>
      <c r="Q17" s="22"/>
      <c r="R17" s="83" t="s">
        <v>80</v>
      </c>
      <c r="S17" s="258" t="s">
        <v>548</v>
      </c>
      <c r="T17" s="69">
        <v>2050</v>
      </c>
      <c r="U17" s="196"/>
      <c r="V17" s="60"/>
      <c r="W17" s="74"/>
      <c r="X17" s="58"/>
      <c r="Y17" s="69"/>
      <c r="Z17" s="24"/>
    </row>
    <row r="18" spans="2:26" ht="18" customHeight="1">
      <c r="B18" s="22"/>
      <c r="C18" s="74" t="s">
        <v>37</v>
      </c>
      <c r="D18" s="172" t="s">
        <v>368</v>
      </c>
      <c r="E18" s="69">
        <v>1950</v>
      </c>
      <c r="F18" s="196"/>
      <c r="G18" s="23"/>
      <c r="H18" s="74"/>
      <c r="I18" s="167"/>
      <c r="J18" s="59"/>
      <c r="K18" s="27"/>
      <c r="L18" s="22"/>
      <c r="M18" s="57"/>
      <c r="N18" s="58"/>
      <c r="O18" s="59"/>
      <c r="P18" s="81"/>
      <c r="Q18" s="22"/>
      <c r="R18" s="83" t="s">
        <v>81</v>
      </c>
      <c r="S18" s="70" t="s">
        <v>359</v>
      </c>
      <c r="T18" s="69">
        <v>2950</v>
      </c>
      <c r="U18" s="196"/>
      <c r="V18" s="60"/>
      <c r="W18" s="57"/>
      <c r="X18" s="58"/>
      <c r="Y18" s="59"/>
      <c r="Z18" s="24"/>
    </row>
    <row r="19" spans="2:26" ht="18" customHeight="1">
      <c r="B19" s="22"/>
      <c r="C19" s="83" t="s">
        <v>38</v>
      </c>
      <c r="D19" s="172" t="s">
        <v>525</v>
      </c>
      <c r="E19" s="69">
        <v>1550</v>
      </c>
      <c r="F19" s="196"/>
      <c r="G19" s="23"/>
      <c r="H19" s="74"/>
      <c r="I19" s="167"/>
      <c r="J19" s="59"/>
      <c r="K19" s="27"/>
      <c r="L19" s="22"/>
      <c r="M19" s="57"/>
      <c r="N19" s="58"/>
      <c r="O19" s="59"/>
      <c r="P19" s="81"/>
      <c r="Q19" s="22"/>
      <c r="R19" s="83" t="s">
        <v>82</v>
      </c>
      <c r="S19" s="172" t="s">
        <v>514</v>
      </c>
      <c r="T19" s="69">
        <v>1800</v>
      </c>
      <c r="U19" s="196"/>
      <c r="V19" s="60"/>
      <c r="W19" s="57"/>
      <c r="X19" s="58"/>
      <c r="Y19" s="59"/>
      <c r="Z19" s="24"/>
    </row>
    <row r="20" spans="2:26" ht="18" customHeight="1">
      <c r="B20" s="22"/>
      <c r="C20" s="83" t="s">
        <v>39</v>
      </c>
      <c r="D20" s="172" t="s">
        <v>368</v>
      </c>
      <c r="E20" s="69">
        <v>800</v>
      </c>
      <c r="F20" s="196"/>
      <c r="G20" s="23"/>
      <c r="H20" s="74"/>
      <c r="I20" s="167"/>
      <c r="J20" s="59"/>
      <c r="K20" s="27"/>
      <c r="L20" s="22"/>
      <c r="M20" s="57"/>
      <c r="N20" s="58"/>
      <c r="O20" s="59"/>
      <c r="P20" s="81"/>
      <c r="Q20" s="22"/>
      <c r="R20" s="83" t="s">
        <v>62</v>
      </c>
      <c r="S20" s="172" t="s">
        <v>548</v>
      </c>
      <c r="T20" s="69">
        <v>2450</v>
      </c>
      <c r="U20" s="196"/>
      <c r="V20" s="60"/>
      <c r="W20" s="57"/>
      <c r="X20" s="58"/>
      <c r="Y20" s="59"/>
      <c r="Z20" s="24"/>
    </row>
    <row r="21" spans="2:26" ht="18" customHeight="1">
      <c r="B21" s="22"/>
      <c r="C21" s="83" t="s">
        <v>40</v>
      </c>
      <c r="D21" s="172" t="s">
        <v>368</v>
      </c>
      <c r="E21" s="69">
        <v>1250</v>
      </c>
      <c r="F21" s="196"/>
      <c r="G21" s="23"/>
      <c r="H21" s="74"/>
      <c r="I21" s="167"/>
      <c r="J21" s="59"/>
      <c r="K21" s="27"/>
      <c r="L21" s="22"/>
      <c r="M21" s="57"/>
      <c r="N21" s="58"/>
      <c r="O21" s="59"/>
      <c r="P21" s="81"/>
      <c r="Q21" s="22"/>
      <c r="R21" s="83" t="s">
        <v>83</v>
      </c>
      <c r="S21" s="172" t="s">
        <v>514</v>
      </c>
      <c r="T21" s="69">
        <v>1900</v>
      </c>
      <c r="U21" s="196"/>
      <c r="V21" s="60"/>
      <c r="W21" s="57"/>
      <c r="X21" s="58"/>
      <c r="Y21" s="59"/>
      <c r="Z21" s="24"/>
    </row>
    <row r="22" spans="2:26" ht="18" customHeight="1">
      <c r="B22" s="22"/>
      <c r="C22" s="83" t="s">
        <v>56</v>
      </c>
      <c r="D22" s="172" t="s">
        <v>367</v>
      </c>
      <c r="E22" s="69">
        <v>1950</v>
      </c>
      <c r="F22" s="196"/>
      <c r="G22" s="23"/>
      <c r="H22" s="74"/>
      <c r="I22" s="167"/>
      <c r="J22" s="59"/>
      <c r="K22" s="27"/>
      <c r="L22" s="22"/>
      <c r="M22" s="57"/>
      <c r="N22" s="58"/>
      <c r="O22" s="59"/>
      <c r="P22" s="81"/>
      <c r="Q22" s="22"/>
      <c r="R22" s="83" t="s">
        <v>84</v>
      </c>
      <c r="S22" s="172" t="s">
        <v>514</v>
      </c>
      <c r="T22" s="69">
        <v>1900</v>
      </c>
      <c r="U22" s="196"/>
      <c r="V22" s="60"/>
      <c r="W22" s="57"/>
      <c r="X22" s="58"/>
      <c r="Y22" s="59"/>
      <c r="Z22" s="24"/>
    </row>
    <row r="23" spans="2:26" ht="18" customHeight="1">
      <c r="B23" s="22"/>
      <c r="C23" s="83" t="s">
        <v>57</v>
      </c>
      <c r="D23" s="172" t="s">
        <v>525</v>
      </c>
      <c r="E23" s="69">
        <v>1400</v>
      </c>
      <c r="F23" s="196"/>
      <c r="G23" s="23"/>
      <c r="H23" s="74"/>
      <c r="I23" s="167"/>
      <c r="J23" s="59"/>
      <c r="K23" s="27"/>
      <c r="L23" s="22"/>
      <c r="M23" s="57"/>
      <c r="N23" s="58"/>
      <c r="O23" s="59"/>
      <c r="P23" s="81"/>
      <c r="Q23" s="22"/>
      <c r="R23" s="83" t="s">
        <v>554</v>
      </c>
      <c r="S23" s="172" t="s">
        <v>514</v>
      </c>
      <c r="T23" s="69">
        <v>2750</v>
      </c>
      <c r="U23" s="196"/>
      <c r="V23" s="60"/>
      <c r="W23" s="57"/>
      <c r="X23" s="58"/>
      <c r="Y23" s="59"/>
      <c r="Z23" s="24"/>
    </row>
    <row r="24" spans="2:26" ht="18" customHeight="1">
      <c r="B24" s="22"/>
      <c r="C24" s="83" t="s">
        <v>42</v>
      </c>
      <c r="D24" s="172" t="s">
        <v>367</v>
      </c>
      <c r="E24" s="69">
        <v>1400</v>
      </c>
      <c r="F24" s="196"/>
      <c r="G24" s="23"/>
      <c r="H24" s="74"/>
      <c r="I24" s="167"/>
      <c r="J24" s="59"/>
      <c r="K24" s="27"/>
      <c r="L24" s="22"/>
      <c r="M24" s="57"/>
      <c r="N24" s="58"/>
      <c r="O24" s="59"/>
      <c r="P24" s="81"/>
      <c r="Q24" s="22"/>
      <c r="R24" s="83" t="s">
        <v>63</v>
      </c>
      <c r="S24" s="172" t="s">
        <v>514</v>
      </c>
      <c r="T24" s="69">
        <v>1150</v>
      </c>
      <c r="U24" s="196"/>
      <c r="V24" s="60"/>
      <c r="W24" s="57"/>
      <c r="X24" s="58"/>
      <c r="Y24" s="59"/>
      <c r="Z24" s="24"/>
    </row>
    <row r="25" spans="2:26" ht="18" customHeight="1">
      <c r="B25" s="22"/>
      <c r="C25" s="83" t="s">
        <v>43</v>
      </c>
      <c r="D25" s="172" t="s">
        <v>459</v>
      </c>
      <c r="E25" s="69">
        <v>1650</v>
      </c>
      <c r="F25" s="196"/>
      <c r="G25" s="23"/>
      <c r="H25" s="109"/>
      <c r="I25" s="167"/>
      <c r="J25" s="59"/>
      <c r="K25" s="27"/>
      <c r="L25" s="22"/>
      <c r="M25" s="57"/>
      <c r="N25" s="58"/>
      <c r="O25" s="59"/>
      <c r="P25" s="81"/>
      <c r="Q25" s="22"/>
      <c r="R25" s="83" t="s">
        <v>64</v>
      </c>
      <c r="S25" s="70" t="s">
        <v>549</v>
      </c>
      <c r="T25" s="69">
        <v>950</v>
      </c>
      <c r="U25" s="196"/>
      <c r="V25" s="60"/>
      <c r="W25" s="57"/>
      <c r="X25" s="58"/>
      <c r="Y25" s="59"/>
      <c r="Z25" s="24"/>
    </row>
    <row r="26" spans="2:26" ht="18" customHeight="1">
      <c r="B26" s="22"/>
      <c r="C26" s="83" t="s">
        <v>44</v>
      </c>
      <c r="D26" s="172" t="s">
        <v>459</v>
      </c>
      <c r="E26" s="69">
        <v>1550</v>
      </c>
      <c r="F26" s="196"/>
      <c r="G26" s="23"/>
      <c r="H26" s="74"/>
      <c r="I26" s="167"/>
      <c r="J26" s="59"/>
      <c r="K26" s="27"/>
      <c r="L26" s="22"/>
      <c r="M26" s="57"/>
      <c r="N26" s="58"/>
      <c r="O26" s="59"/>
      <c r="P26" s="81"/>
      <c r="Q26" s="22"/>
      <c r="R26" s="83" t="s">
        <v>41</v>
      </c>
      <c r="S26" s="172" t="s">
        <v>514</v>
      </c>
      <c r="T26" s="69">
        <v>1100</v>
      </c>
      <c r="U26" s="196"/>
      <c r="V26" s="60"/>
      <c r="W26" s="57"/>
      <c r="X26" s="58"/>
      <c r="Y26" s="59"/>
      <c r="Z26" s="24"/>
    </row>
    <row r="27" spans="2:26" ht="18" customHeight="1">
      <c r="B27" s="22"/>
      <c r="C27" s="83" t="s">
        <v>45</v>
      </c>
      <c r="D27" s="172" t="s">
        <v>459</v>
      </c>
      <c r="E27" s="69">
        <v>1350</v>
      </c>
      <c r="F27" s="196"/>
      <c r="G27" s="23"/>
      <c r="H27" s="112"/>
      <c r="I27" s="167"/>
      <c r="J27" s="59"/>
      <c r="K27" s="27"/>
      <c r="L27" s="22"/>
      <c r="M27" s="57"/>
      <c r="N27" s="58"/>
      <c r="O27" s="59"/>
      <c r="P27" s="81"/>
      <c r="Q27" s="22"/>
      <c r="R27" s="83" t="s">
        <v>65</v>
      </c>
      <c r="S27" s="172" t="s">
        <v>514</v>
      </c>
      <c r="T27" s="69">
        <v>2000</v>
      </c>
      <c r="U27" s="196"/>
      <c r="V27" s="60"/>
      <c r="W27" s="57"/>
      <c r="X27" s="58"/>
      <c r="Y27" s="59"/>
      <c r="Z27" s="24"/>
    </row>
    <row r="28" spans="2:26" ht="18" customHeight="1">
      <c r="B28" s="22"/>
      <c r="C28" s="83" t="s">
        <v>46</v>
      </c>
      <c r="D28" s="172" t="s">
        <v>367</v>
      </c>
      <c r="E28" s="69">
        <v>800</v>
      </c>
      <c r="F28" s="196"/>
      <c r="G28" s="23"/>
      <c r="H28" s="74"/>
      <c r="I28" s="167"/>
      <c r="J28" s="59"/>
      <c r="K28" s="27"/>
      <c r="L28" s="22"/>
      <c r="M28" s="57"/>
      <c r="N28" s="58"/>
      <c r="O28" s="69"/>
      <c r="P28" s="81"/>
      <c r="Q28" s="22"/>
      <c r="R28" s="83" t="s">
        <v>386</v>
      </c>
      <c r="S28" s="70" t="s">
        <v>514</v>
      </c>
      <c r="T28" s="69">
        <v>2200</v>
      </c>
      <c r="U28" s="196"/>
      <c r="V28" s="60"/>
      <c r="W28" s="57"/>
      <c r="X28" s="58"/>
      <c r="Y28" s="59"/>
      <c r="Z28" s="24"/>
    </row>
    <row r="29" spans="2:26" ht="18" customHeight="1">
      <c r="B29" s="22"/>
      <c r="C29" s="83" t="s">
        <v>47</v>
      </c>
      <c r="D29" s="172" t="s">
        <v>459</v>
      </c>
      <c r="E29" s="69">
        <v>1200</v>
      </c>
      <c r="F29" s="196"/>
      <c r="G29" s="23"/>
      <c r="H29" s="74"/>
      <c r="I29" s="167"/>
      <c r="J29" s="59"/>
      <c r="K29" s="27"/>
      <c r="L29" s="22"/>
      <c r="M29" s="57"/>
      <c r="N29" s="58"/>
      <c r="O29" s="69"/>
      <c r="P29" s="81"/>
      <c r="Q29" s="22"/>
      <c r="R29" s="83" t="s">
        <v>66</v>
      </c>
      <c r="S29" s="70" t="s">
        <v>514</v>
      </c>
      <c r="T29" s="69">
        <v>900</v>
      </c>
      <c r="U29" s="196"/>
      <c r="V29" s="60"/>
      <c r="W29" s="57"/>
      <c r="X29" s="58"/>
      <c r="Y29" s="59"/>
      <c r="Z29" s="24"/>
    </row>
    <row r="30" spans="2:26" ht="18" customHeight="1">
      <c r="B30" s="22"/>
      <c r="C30" s="83" t="s">
        <v>58</v>
      </c>
      <c r="D30" s="172" t="s">
        <v>526</v>
      </c>
      <c r="E30" s="69">
        <v>1900</v>
      </c>
      <c r="F30" s="196"/>
      <c r="G30" s="23"/>
      <c r="H30" s="74"/>
      <c r="I30" s="167"/>
      <c r="J30" s="59"/>
      <c r="K30" s="27"/>
      <c r="L30" s="22"/>
      <c r="M30" s="57"/>
      <c r="N30" s="58"/>
      <c r="O30" s="69"/>
      <c r="P30" s="81"/>
      <c r="Q30" s="22"/>
      <c r="R30" s="83" t="s">
        <v>550</v>
      </c>
      <c r="S30" s="70" t="s">
        <v>558</v>
      </c>
      <c r="T30" s="69">
        <v>1650</v>
      </c>
      <c r="U30" s="196"/>
      <c r="V30" s="60"/>
      <c r="W30" s="57"/>
      <c r="X30" s="58"/>
      <c r="Y30" s="59"/>
      <c r="Z30" s="24"/>
    </row>
    <row r="31" spans="2:26" ht="18" customHeight="1">
      <c r="B31" s="22"/>
      <c r="C31" s="83" t="s">
        <v>48</v>
      </c>
      <c r="D31" s="172" t="s">
        <v>459</v>
      </c>
      <c r="E31" s="69">
        <v>2850</v>
      </c>
      <c r="F31" s="196"/>
      <c r="G31" s="23"/>
      <c r="H31" s="74"/>
      <c r="I31" s="167"/>
      <c r="J31" s="59"/>
      <c r="K31" s="27"/>
      <c r="L31" s="22"/>
      <c r="M31" s="57"/>
      <c r="N31" s="58"/>
      <c r="O31" s="69"/>
      <c r="P31" s="81"/>
      <c r="Q31" s="22"/>
      <c r="R31" s="83" t="s">
        <v>85</v>
      </c>
      <c r="S31" s="70" t="s">
        <v>568</v>
      </c>
      <c r="T31" s="377">
        <v>1100</v>
      </c>
      <c r="U31" s="196"/>
      <c r="V31" s="60"/>
      <c r="W31" s="57"/>
      <c r="X31" s="58"/>
      <c r="Y31" s="59"/>
      <c r="Z31" s="24"/>
    </row>
    <row r="32" spans="2:26" ht="18" customHeight="1">
      <c r="B32" s="22"/>
      <c r="C32" s="83" t="s">
        <v>59</v>
      </c>
      <c r="D32" s="172" t="s">
        <v>459</v>
      </c>
      <c r="E32" s="69">
        <v>1350</v>
      </c>
      <c r="F32" s="196"/>
      <c r="G32" s="23"/>
      <c r="H32" s="74"/>
      <c r="I32" s="167"/>
      <c r="J32" s="59"/>
      <c r="K32" s="27"/>
      <c r="L32" s="22"/>
      <c r="M32" s="57"/>
      <c r="N32" s="173"/>
      <c r="O32" s="59"/>
      <c r="P32" s="62"/>
      <c r="Q32" s="22"/>
      <c r="R32" s="83" t="s">
        <v>68</v>
      </c>
      <c r="S32" s="70" t="s">
        <v>568</v>
      </c>
      <c r="T32" s="377">
        <v>1550</v>
      </c>
      <c r="U32" s="196"/>
      <c r="V32" s="60"/>
      <c r="W32" s="57"/>
      <c r="X32" s="58"/>
      <c r="Y32" s="59"/>
      <c r="Z32" s="24"/>
    </row>
    <row r="33" spans="2:26" ht="18" customHeight="1">
      <c r="B33" s="22"/>
      <c r="C33" s="83" t="s">
        <v>49</v>
      </c>
      <c r="D33" s="172" t="s">
        <v>367</v>
      </c>
      <c r="E33" s="69">
        <v>2300</v>
      </c>
      <c r="F33" s="196"/>
      <c r="G33" s="23"/>
      <c r="H33" s="74"/>
      <c r="I33" s="167"/>
      <c r="J33" s="59"/>
      <c r="K33" s="27"/>
      <c r="L33" s="22"/>
      <c r="M33" s="74"/>
      <c r="N33" s="58"/>
      <c r="O33" s="59"/>
      <c r="P33" s="62"/>
      <c r="Q33" s="22"/>
      <c r="R33" s="83" t="s">
        <v>71</v>
      </c>
      <c r="S33" s="70" t="s">
        <v>76</v>
      </c>
      <c r="T33" s="69">
        <v>1550</v>
      </c>
      <c r="U33" s="196"/>
      <c r="V33" s="60"/>
      <c r="W33" s="57"/>
      <c r="X33" s="58"/>
      <c r="Y33" s="59"/>
      <c r="Z33" s="24"/>
    </row>
    <row r="34" spans="2:26" ht="18" customHeight="1">
      <c r="B34" s="22"/>
      <c r="C34" s="83" t="s">
        <v>50</v>
      </c>
      <c r="D34" s="172" t="s">
        <v>367</v>
      </c>
      <c r="E34" s="69">
        <v>1000</v>
      </c>
      <c r="F34" s="196"/>
      <c r="G34" s="23"/>
      <c r="H34" s="74"/>
      <c r="I34" s="167"/>
      <c r="J34" s="59"/>
      <c r="K34" s="27"/>
      <c r="L34" s="22"/>
      <c r="M34" s="74"/>
      <c r="N34" s="58"/>
      <c r="O34" s="59"/>
      <c r="P34" s="62"/>
      <c r="Q34" s="22"/>
      <c r="R34" s="83" t="s">
        <v>89</v>
      </c>
      <c r="S34" s="70" t="s">
        <v>558</v>
      </c>
      <c r="T34" s="69">
        <v>2300</v>
      </c>
      <c r="U34" s="196"/>
      <c r="V34" s="60"/>
      <c r="W34" s="57"/>
      <c r="X34" s="58"/>
      <c r="Y34" s="59"/>
      <c r="Z34" s="24"/>
    </row>
    <row r="35" spans="2:26" ht="18" customHeight="1">
      <c r="B35" s="22"/>
      <c r="C35" s="83" t="s">
        <v>51</v>
      </c>
      <c r="D35" s="172" t="s">
        <v>368</v>
      </c>
      <c r="E35" s="69">
        <v>1500</v>
      </c>
      <c r="F35" s="196"/>
      <c r="G35" s="23"/>
      <c r="H35" s="74"/>
      <c r="I35" s="167"/>
      <c r="J35" s="59"/>
      <c r="K35" s="27"/>
      <c r="L35" s="22"/>
      <c r="M35" s="74"/>
      <c r="N35" s="58"/>
      <c r="O35" s="59"/>
      <c r="P35" s="62"/>
      <c r="Q35" s="22"/>
      <c r="R35" s="83" t="s">
        <v>551</v>
      </c>
      <c r="S35" s="181" t="s">
        <v>552</v>
      </c>
      <c r="T35" s="69">
        <v>2050</v>
      </c>
      <c r="U35" s="196"/>
      <c r="V35" s="60"/>
      <c r="W35" s="57"/>
      <c r="X35" s="58"/>
      <c r="Y35" s="59"/>
      <c r="Z35" s="24"/>
    </row>
    <row r="36" spans="2:26" ht="18" customHeight="1">
      <c r="B36" s="22"/>
      <c r="C36" s="83" t="s">
        <v>460</v>
      </c>
      <c r="D36" s="172" t="s">
        <v>525</v>
      </c>
      <c r="E36" s="69">
        <v>1400</v>
      </c>
      <c r="F36" s="196"/>
      <c r="G36" s="23"/>
      <c r="H36" s="74"/>
      <c r="I36" s="167"/>
      <c r="J36" s="59"/>
      <c r="K36" s="27"/>
      <c r="L36" s="22"/>
      <c r="M36" s="74"/>
      <c r="N36" s="58"/>
      <c r="O36" s="59"/>
      <c r="P36" s="62"/>
      <c r="Q36" s="22"/>
      <c r="R36" s="83" t="s">
        <v>553</v>
      </c>
      <c r="S36" s="181" t="s">
        <v>552</v>
      </c>
      <c r="T36" s="69">
        <v>1450</v>
      </c>
      <c r="U36" s="196"/>
      <c r="V36" s="60"/>
      <c r="W36" s="57"/>
      <c r="X36" s="58"/>
      <c r="Y36" s="59"/>
      <c r="Z36" s="24"/>
    </row>
    <row r="37" spans="2:26" ht="18" customHeight="1">
      <c r="B37" s="22"/>
      <c r="C37" s="83"/>
      <c r="D37" s="172"/>
      <c r="E37" s="248"/>
      <c r="F37" s="297"/>
      <c r="G37" s="23"/>
      <c r="H37" s="83"/>
      <c r="I37" s="172"/>
      <c r="J37" s="59"/>
      <c r="K37" s="27"/>
      <c r="L37" s="22"/>
      <c r="M37" s="74"/>
      <c r="N37" s="58"/>
      <c r="O37" s="59"/>
      <c r="P37" s="62"/>
      <c r="Q37" s="22"/>
      <c r="R37" s="83" t="s">
        <v>86</v>
      </c>
      <c r="S37" s="70" t="s">
        <v>514</v>
      </c>
      <c r="T37" s="69">
        <v>1000</v>
      </c>
      <c r="U37" s="196"/>
      <c r="V37" s="60"/>
      <c r="W37" s="57"/>
      <c r="X37" s="58"/>
      <c r="Y37" s="59"/>
      <c r="Z37" s="24"/>
    </row>
    <row r="38" spans="2:26" ht="18" customHeight="1">
      <c r="B38" s="22"/>
      <c r="C38" s="83"/>
      <c r="D38" s="172"/>
      <c r="E38" s="69"/>
      <c r="F38" s="197"/>
      <c r="G38" s="23"/>
      <c r="H38" s="83"/>
      <c r="I38" s="172"/>
      <c r="J38" s="59"/>
      <c r="K38" s="27"/>
      <c r="L38" s="22"/>
      <c r="M38" s="74"/>
      <c r="N38" s="58"/>
      <c r="O38" s="59"/>
      <c r="P38" s="62"/>
      <c r="Q38" s="22"/>
      <c r="R38" s="83"/>
      <c r="S38" s="70"/>
      <c r="T38" s="69"/>
      <c r="U38" s="197"/>
      <c r="V38" s="60"/>
      <c r="W38" s="57"/>
      <c r="X38" s="58"/>
      <c r="Y38" s="59"/>
      <c r="Z38" s="24"/>
    </row>
    <row r="39" spans="2:26" ht="18" customHeight="1">
      <c r="B39" s="22"/>
      <c r="C39" s="74"/>
      <c r="D39" s="167"/>
      <c r="E39" s="69"/>
      <c r="F39" s="222"/>
      <c r="G39" s="23"/>
      <c r="H39" s="83"/>
      <c r="I39" s="172"/>
      <c r="J39" s="59"/>
      <c r="K39" s="27"/>
      <c r="L39" s="22"/>
      <c r="M39" s="74"/>
      <c r="N39" s="58"/>
      <c r="O39" s="59"/>
      <c r="P39" s="62"/>
      <c r="Q39" s="22"/>
      <c r="R39" s="83"/>
      <c r="S39" s="181"/>
      <c r="T39" s="69"/>
      <c r="U39" s="197"/>
      <c r="V39" s="60"/>
      <c r="W39" s="57"/>
      <c r="X39" s="58"/>
      <c r="Y39" s="59"/>
      <c r="Z39" s="24"/>
    </row>
    <row r="40" spans="2:26" ht="18" customHeight="1">
      <c r="B40" s="134"/>
      <c r="C40" s="139"/>
      <c r="D40" s="204"/>
      <c r="E40" s="140"/>
      <c r="F40" s="234"/>
      <c r="G40" s="137"/>
      <c r="H40" s="139"/>
      <c r="I40" s="204"/>
      <c r="J40" s="127"/>
      <c r="K40" s="135"/>
      <c r="L40" s="134"/>
      <c r="M40" s="126"/>
      <c r="N40" s="235"/>
      <c r="O40" s="127"/>
      <c r="P40" s="236"/>
      <c r="Q40" s="134"/>
      <c r="R40" s="139"/>
      <c r="S40" s="70"/>
      <c r="T40" s="140"/>
      <c r="U40" s="234"/>
      <c r="V40" s="237"/>
      <c r="W40" s="238"/>
      <c r="X40" s="235"/>
      <c r="Y40" s="127"/>
      <c r="Z40" s="136"/>
    </row>
    <row r="41" spans="2:26" ht="18" customHeight="1">
      <c r="B41" s="447" t="s">
        <v>1</v>
      </c>
      <c r="C41" s="452"/>
      <c r="D41" s="453"/>
      <c r="E41" s="144">
        <f>SUM(E6:E40)</f>
        <v>47400</v>
      </c>
      <c r="F41" s="175">
        <f>SUM(F6:F40)</f>
        <v>0</v>
      </c>
      <c r="G41" s="442" t="s">
        <v>1</v>
      </c>
      <c r="H41" s="442"/>
      <c r="I41" s="442"/>
      <c r="J41" s="144">
        <f>SUM(J6:J40)</f>
        <v>0</v>
      </c>
      <c r="K41" s="9">
        <f>SUM(K6:K40)</f>
        <v>0</v>
      </c>
      <c r="L41" s="447" t="s">
        <v>1</v>
      </c>
      <c r="M41" s="442"/>
      <c r="N41" s="442"/>
      <c r="O41" s="144">
        <f>SUM(O6:O40)</f>
        <v>0</v>
      </c>
      <c r="P41" s="145">
        <f>SUM(P6:P40)</f>
        <v>0</v>
      </c>
      <c r="Q41" s="447" t="s">
        <v>1</v>
      </c>
      <c r="R41" s="442"/>
      <c r="S41" s="442"/>
      <c r="T41" s="144">
        <f>SUM(T6:T40)</f>
        <v>64000</v>
      </c>
      <c r="U41" s="145">
        <f>SUM(U6:U40)</f>
        <v>0</v>
      </c>
      <c r="V41" s="442" t="s">
        <v>1</v>
      </c>
      <c r="W41" s="442"/>
      <c r="X41" s="442"/>
      <c r="Y41" s="144">
        <f>SUM(Y6:Y40)</f>
        <v>4800</v>
      </c>
      <c r="Z41" s="145">
        <f>SUM(Z6:Z17)</f>
        <v>0</v>
      </c>
    </row>
    <row r="42" spans="2:30" s="3" customFormat="1" ht="11.25" customHeight="1">
      <c r="B42" s="8" t="s">
        <v>522</v>
      </c>
      <c r="C42" s="239"/>
      <c r="D42" s="1"/>
      <c r="E42" s="227"/>
      <c r="F42" s="228"/>
      <c r="G42" s="1"/>
      <c r="H42" s="1"/>
      <c r="I42" s="1"/>
      <c r="J42" s="227"/>
      <c r="K42" s="229"/>
      <c r="L42" s="1"/>
      <c r="M42" s="1"/>
      <c r="N42" s="1"/>
      <c r="O42" s="227"/>
      <c r="P42" s="230"/>
      <c r="Q42" s="1"/>
      <c r="R42" s="1"/>
      <c r="S42" s="1"/>
      <c r="T42" s="227"/>
      <c r="U42" s="229"/>
      <c r="V42" s="1"/>
      <c r="W42" s="1"/>
      <c r="X42" s="1"/>
      <c r="Y42" s="227"/>
      <c r="Z42" s="230"/>
      <c r="AA42" s="226"/>
      <c r="AB42" s="231"/>
      <c r="AC42" s="232"/>
      <c r="AD42" s="226"/>
    </row>
    <row r="43" spans="2:29" s="3" customFormat="1" ht="12.75" customHeight="1">
      <c r="B43" s="426" t="s">
        <v>523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206"/>
      <c r="Z43" s="206"/>
      <c r="AA43" s="206"/>
      <c r="AB43" s="206"/>
      <c r="AC43" s="206"/>
    </row>
    <row r="44" spans="2:29" s="3" customFormat="1" ht="12.75" customHeight="1">
      <c r="B44" s="426" t="s">
        <v>520</v>
      </c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206"/>
      <c r="Z44" s="206"/>
      <c r="AA44" s="206"/>
      <c r="AB44" s="206"/>
      <c r="AC44" s="206"/>
    </row>
    <row r="45" spans="2:29" s="3" customFormat="1" ht="11.25" customHeight="1">
      <c r="B45" s="450" t="s">
        <v>521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233"/>
      <c r="Z45" s="233"/>
      <c r="AA45" s="206"/>
      <c r="AB45" s="206"/>
      <c r="AC45" s="206"/>
    </row>
    <row r="46" spans="2:27" s="3" customFormat="1" ht="4.5" customHeight="1">
      <c r="B46" s="8"/>
      <c r="C46" s="1"/>
      <c r="D46" s="1"/>
      <c r="E46" s="227"/>
      <c r="F46" s="228"/>
      <c r="G46" s="1"/>
      <c r="H46" s="1"/>
      <c r="I46" s="1"/>
      <c r="J46" s="227"/>
      <c r="K46" s="229"/>
      <c r="L46" s="1"/>
      <c r="M46" s="1"/>
      <c r="N46" s="1"/>
      <c r="O46" s="227"/>
      <c r="P46" s="230"/>
      <c r="Q46" s="1"/>
      <c r="R46" s="1"/>
      <c r="S46" s="1"/>
      <c r="T46" s="227"/>
      <c r="U46" s="229"/>
      <c r="V46" s="1"/>
      <c r="W46" s="1"/>
      <c r="X46" s="1"/>
      <c r="Y46" s="227"/>
      <c r="Z46" s="230"/>
      <c r="AA46" s="2"/>
    </row>
    <row r="47" spans="2:26" ht="13.5">
      <c r="B47" s="11" t="s">
        <v>388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11"/>
      <c r="O47" s="16"/>
      <c r="P47" s="17"/>
      <c r="Q47" s="11"/>
      <c r="R47" s="12"/>
      <c r="S47" s="11"/>
      <c r="T47" s="16"/>
      <c r="U47" s="17"/>
      <c r="V47" s="449" t="str">
        <f>'岐阜県集計表'!O41</f>
        <v>（2024年5月現在）</v>
      </c>
      <c r="W47" s="449"/>
      <c r="X47" s="449"/>
      <c r="Y47" s="449"/>
      <c r="Z47" s="449"/>
    </row>
    <row r="48" ht="3" customHeight="1"/>
  </sheetData>
  <sheetProtection password="CCCF" sheet="1" selectLockedCells="1"/>
  <mergeCells count="31"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Q41:S41"/>
    <mergeCell ref="O4:P4"/>
    <mergeCell ref="Q4:R4"/>
    <mergeCell ref="O3:S3"/>
    <mergeCell ref="V47:Z47"/>
    <mergeCell ref="B43:X43"/>
    <mergeCell ref="B44:X44"/>
    <mergeCell ref="B45:X45"/>
    <mergeCell ref="B41:D41"/>
    <mergeCell ref="G41:I41"/>
    <mergeCell ref="L41:N41"/>
    <mergeCell ref="V5:Y5"/>
    <mergeCell ref="F4:G4"/>
    <mergeCell ref="H4:I4"/>
    <mergeCell ref="C4:E4"/>
    <mergeCell ref="B5:E5"/>
    <mergeCell ref="G5:J5"/>
    <mergeCell ref="L5:O5"/>
    <mergeCell ref="Q5:T5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H35:H36 I10:J10 J15:J40 W6:Y40 H11:J13 P17:P40 I6:J8 S10:S11 M6:O40 C42:Z42 E6:E40 B42:B46 C46:Z46 S28:S40 S6 S8 T6:T40 R6:R40 S15 S17:S18 S25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366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65">
        <f>SUM(O4+O13+O22+O29)</f>
        <v>0</v>
      </c>
      <c r="W3" s="466"/>
      <c r="X3" s="466"/>
      <c r="Y3" s="466"/>
      <c r="Z3" s="171" t="s">
        <v>0</v>
      </c>
    </row>
    <row r="4" spans="2:47" ht="30" customHeight="1">
      <c r="B4" s="11"/>
      <c r="C4" s="446" t="s">
        <v>97</v>
      </c>
      <c r="D4" s="446"/>
      <c r="E4" s="446"/>
      <c r="F4" s="444" t="s">
        <v>8</v>
      </c>
      <c r="G4" s="444"/>
      <c r="H4" s="445">
        <f>E12+J12+O12+T12+Y12</f>
        <v>11900</v>
      </c>
      <c r="I4" s="444"/>
      <c r="J4" s="4" t="s">
        <v>0</v>
      </c>
      <c r="K4" s="4" t="s">
        <v>369</v>
      </c>
      <c r="L4" s="5"/>
      <c r="M4" s="174" t="s">
        <v>10</v>
      </c>
      <c r="N4" s="5"/>
      <c r="O4" s="457">
        <f>SUM(F12+K12+P12+U12+Z12)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2:26" ht="18" customHeight="1">
      <c r="B5" s="447" t="s">
        <v>14</v>
      </c>
      <c r="C5" s="442"/>
      <c r="D5" s="442"/>
      <c r="E5" s="442"/>
      <c r="F5" s="28" t="s">
        <v>12</v>
      </c>
      <c r="G5" s="447" t="s">
        <v>15</v>
      </c>
      <c r="H5" s="442"/>
      <c r="I5" s="442"/>
      <c r="J5" s="443"/>
      <c r="K5" s="15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0"/>
      <c r="C6" s="114" t="s">
        <v>90</v>
      </c>
      <c r="D6" s="107" t="s">
        <v>527</v>
      </c>
      <c r="E6" s="301">
        <v>1400</v>
      </c>
      <c r="F6" s="199"/>
      <c r="G6" s="20"/>
      <c r="H6" s="108"/>
      <c r="I6" s="177"/>
      <c r="J6" s="55"/>
      <c r="K6" s="115"/>
      <c r="L6" s="20"/>
      <c r="M6" s="117"/>
      <c r="N6" s="178"/>
      <c r="O6" s="55"/>
      <c r="P6" s="118"/>
      <c r="Q6" s="249"/>
      <c r="R6" s="250" t="s">
        <v>94</v>
      </c>
      <c r="S6" s="251" t="s">
        <v>375</v>
      </c>
      <c r="T6" s="133">
        <v>2500</v>
      </c>
      <c r="U6" s="199"/>
      <c r="V6" s="56"/>
      <c r="W6" s="73" t="s">
        <v>94</v>
      </c>
      <c r="X6" s="54"/>
      <c r="Y6" s="71">
        <v>500</v>
      </c>
      <c r="Z6" s="199"/>
    </row>
    <row r="7" spans="2:26" ht="18" customHeight="1">
      <c r="B7" s="22"/>
      <c r="C7" s="74" t="s">
        <v>91</v>
      </c>
      <c r="D7" s="176" t="s">
        <v>528</v>
      </c>
      <c r="E7" s="302">
        <v>2700</v>
      </c>
      <c r="F7" s="196"/>
      <c r="G7" s="22"/>
      <c r="H7" s="74"/>
      <c r="I7" s="176"/>
      <c r="J7" s="59"/>
      <c r="K7" s="24"/>
      <c r="L7" s="22"/>
      <c r="M7" s="83"/>
      <c r="N7" s="179"/>
      <c r="O7" s="59"/>
      <c r="P7" s="81"/>
      <c r="Q7" s="253"/>
      <c r="R7" s="254" t="s">
        <v>96</v>
      </c>
      <c r="S7" s="255" t="s">
        <v>375</v>
      </c>
      <c r="T7" s="69">
        <v>2750</v>
      </c>
      <c r="U7" s="196"/>
      <c r="V7" s="60"/>
      <c r="W7" s="74"/>
      <c r="X7" s="58"/>
      <c r="Y7" s="59"/>
      <c r="Z7" s="24"/>
    </row>
    <row r="8" spans="2:26" ht="18" customHeight="1">
      <c r="B8" s="22"/>
      <c r="C8" s="74" t="s">
        <v>93</v>
      </c>
      <c r="D8" s="167" t="s">
        <v>367</v>
      </c>
      <c r="E8" s="302">
        <v>2050</v>
      </c>
      <c r="F8" s="196"/>
      <c r="G8" s="22"/>
      <c r="H8" s="74"/>
      <c r="I8" s="176"/>
      <c r="J8" s="59"/>
      <c r="K8" s="24"/>
      <c r="L8" s="22"/>
      <c r="M8" s="83"/>
      <c r="N8" s="179"/>
      <c r="O8" s="59"/>
      <c r="P8" s="81"/>
      <c r="Q8" s="253"/>
      <c r="R8" s="256"/>
      <c r="S8" s="255"/>
      <c r="T8" s="257"/>
      <c r="U8" s="81"/>
      <c r="V8" s="87"/>
      <c r="W8" s="83"/>
      <c r="X8" s="70"/>
      <c r="Y8" s="69"/>
      <c r="Z8" s="24"/>
    </row>
    <row r="9" spans="2:26" ht="18" customHeight="1">
      <c r="B9" s="22"/>
      <c r="C9" s="83"/>
      <c r="D9" s="179"/>
      <c r="E9" s="69"/>
      <c r="F9" s="161"/>
      <c r="G9" s="22"/>
      <c r="H9" s="74"/>
      <c r="I9" s="176"/>
      <c r="J9" s="59"/>
      <c r="K9" s="24"/>
      <c r="L9" s="22"/>
      <c r="M9" s="83"/>
      <c r="N9" s="179"/>
      <c r="O9" s="59"/>
      <c r="P9" s="81"/>
      <c r="Q9" s="253"/>
      <c r="R9" s="256"/>
      <c r="S9" s="255"/>
      <c r="T9" s="257"/>
      <c r="U9" s="81"/>
      <c r="V9" s="60"/>
      <c r="W9" s="74"/>
      <c r="X9" s="58"/>
      <c r="Y9" s="59"/>
      <c r="Z9" s="24"/>
    </row>
    <row r="10" spans="2:26" ht="18" customHeight="1">
      <c r="B10" s="22"/>
      <c r="C10" s="83"/>
      <c r="D10" s="172"/>
      <c r="E10" s="69"/>
      <c r="F10" s="161"/>
      <c r="G10" s="22"/>
      <c r="H10" s="74"/>
      <c r="I10" s="110"/>
      <c r="J10" s="61"/>
      <c r="K10" s="24"/>
      <c r="L10" s="22"/>
      <c r="M10" s="74"/>
      <c r="N10" s="72"/>
      <c r="O10" s="59"/>
      <c r="P10" s="81"/>
      <c r="Q10" s="253"/>
      <c r="R10" s="256"/>
      <c r="S10" s="258"/>
      <c r="T10" s="248"/>
      <c r="U10" s="81"/>
      <c r="V10" s="87"/>
      <c r="W10" s="83"/>
      <c r="X10" s="70"/>
      <c r="Y10" s="69"/>
      <c r="Z10" s="24"/>
    </row>
    <row r="11" spans="2:26" ht="18" customHeight="1">
      <c r="B11" s="20"/>
      <c r="C11" s="75"/>
      <c r="D11" s="113"/>
      <c r="E11" s="68"/>
      <c r="F11" s="18"/>
      <c r="G11" s="19"/>
      <c r="H11" s="75"/>
      <c r="I11" s="80"/>
      <c r="J11" s="68"/>
      <c r="K11" s="21"/>
      <c r="L11" s="19"/>
      <c r="M11" s="67"/>
      <c r="N11" s="63"/>
      <c r="O11" s="68"/>
      <c r="P11" s="85"/>
      <c r="Q11" s="259"/>
      <c r="R11" s="260"/>
      <c r="S11" s="261"/>
      <c r="T11" s="262"/>
      <c r="U11" s="85"/>
      <c r="V11" s="88"/>
      <c r="W11" s="65"/>
      <c r="X11" s="66"/>
      <c r="Y11" s="64"/>
      <c r="Z11" s="21"/>
    </row>
    <row r="12" spans="2:26" ht="18" customHeight="1">
      <c r="B12" s="447" t="s">
        <v>1</v>
      </c>
      <c r="C12" s="478"/>
      <c r="D12" s="479"/>
      <c r="E12" s="25">
        <f>SUM(E6:E11)</f>
        <v>6150</v>
      </c>
      <c r="F12" s="18">
        <f>SUM(F6:F11)</f>
        <v>0</v>
      </c>
      <c r="G12" s="463" t="s">
        <v>1</v>
      </c>
      <c r="H12" s="480"/>
      <c r="I12" s="480"/>
      <c r="J12" s="25">
        <f>SUM(J6:J10)</f>
        <v>0</v>
      </c>
      <c r="K12" s="21">
        <f>SUM(K6:K10)</f>
        <v>0</v>
      </c>
      <c r="L12" s="463" t="s">
        <v>1</v>
      </c>
      <c r="M12" s="480"/>
      <c r="N12" s="480"/>
      <c r="O12" s="25">
        <f>SUM(O6:O10)</f>
        <v>0</v>
      </c>
      <c r="P12" s="21">
        <f>SUM(P6:P10)</f>
        <v>0</v>
      </c>
      <c r="Q12" s="483" t="s">
        <v>1</v>
      </c>
      <c r="R12" s="484"/>
      <c r="S12" s="484"/>
      <c r="T12" s="263">
        <f>SUM(T6:T10)</f>
        <v>5250</v>
      </c>
      <c r="U12" s="21">
        <f>SUM(U6:U10)</f>
        <v>0</v>
      </c>
      <c r="V12" s="480" t="s">
        <v>1</v>
      </c>
      <c r="W12" s="480"/>
      <c r="X12" s="480"/>
      <c r="Y12" s="25">
        <f>SUM(Y6:Y10)</f>
        <v>500</v>
      </c>
      <c r="Z12" s="21">
        <f>SUM(Z6:Z10)</f>
        <v>0</v>
      </c>
    </row>
    <row r="13" spans="2:47" ht="30" customHeight="1">
      <c r="B13" s="11"/>
      <c r="C13" s="446" t="s">
        <v>98</v>
      </c>
      <c r="D13" s="446"/>
      <c r="E13" s="446"/>
      <c r="F13" s="444" t="s">
        <v>8</v>
      </c>
      <c r="G13" s="444"/>
      <c r="H13" s="445">
        <f>SUM(E21+J21+O21+T21+Y21)</f>
        <v>8150</v>
      </c>
      <c r="I13" s="444"/>
      <c r="J13" s="4" t="s">
        <v>0</v>
      </c>
      <c r="K13" s="4" t="s">
        <v>369</v>
      </c>
      <c r="L13" s="5"/>
      <c r="M13" s="174" t="s">
        <v>10</v>
      </c>
      <c r="N13" s="5"/>
      <c r="O13" s="457">
        <f>SUM(F21+K21+P21+U21+Z21)</f>
        <v>0</v>
      </c>
      <c r="P13" s="458"/>
      <c r="Q13" s="485" t="s">
        <v>0</v>
      </c>
      <c r="R13" s="485"/>
      <c r="S13" s="264"/>
      <c r="T13" s="265"/>
      <c r="U13" s="17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26" ht="18" customHeight="1">
      <c r="B14" s="447" t="s">
        <v>14</v>
      </c>
      <c r="C14" s="442"/>
      <c r="D14" s="442"/>
      <c r="E14" s="442"/>
      <c r="F14" s="28" t="s">
        <v>12</v>
      </c>
      <c r="G14" s="447" t="s">
        <v>15</v>
      </c>
      <c r="H14" s="442"/>
      <c r="I14" s="442"/>
      <c r="J14" s="443"/>
      <c r="K14" s="15" t="s">
        <v>12</v>
      </c>
      <c r="L14" s="447" t="s">
        <v>16</v>
      </c>
      <c r="M14" s="442"/>
      <c r="N14" s="442"/>
      <c r="O14" s="442"/>
      <c r="P14" s="26" t="s">
        <v>12</v>
      </c>
      <c r="Q14" s="476" t="s">
        <v>73</v>
      </c>
      <c r="R14" s="477"/>
      <c r="S14" s="477"/>
      <c r="T14" s="477"/>
      <c r="U14" s="26" t="s">
        <v>12</v>
      </c>
      <c r="V14" s="442" t="s">
        <v>13</v>
      </c>
      <c r="W14" s="442"/>
      <c r="X14" s="442"/>
      <c r="Y14" s="443"/>
      <c r="Z14" s="15" t="s">
        <v>12</v>
      </c>
    </row>
    <row r="15" spans="2:26" ht="18" customHeight="1">
      <c r="B15" s="20"/>
      <c r="C15" s="200" t="s">
        <v>99</v>
      </c>
      <c r="D15" s="201" t="s">
        <v>529</v>
      </c>
      <c r="E15" s="71">
        <v>2000</v>
      </c>
      <c r="F15" s="199"/>
      <c r="G15" s="20"/>
      <c r="H15" s="108"/>
      <c r="I15" s="54"/>
      <c r="J15" s="55"/>
      <c r="K15" s="115"/>
      <c r="L15" s="20"/>
      <c r="M15" s="89"/>
      <c r="N15" s="90"/>
      <c r="O15" s="71"/>
      <c r="P15" s="118"/>
      <c r="Q15" s="249"/>
      <c r="R15" s="266" t="s">
        <v>101</v>
      </c>
      <c r="S15" s="267" t="s">
        <v>547</v>
      </c>
      <c r="T15" s="376">
        <v>1850</v>
      </c>
      <c r="U15" s="199"/>
      <c r="V15" s="56"/>
      <c r="W15" s="73"/>
      <c r="X15" s="54"/>
      <c r="Y15" s="55"/>
      <c r="Z15" s="115"/>
    </row>
    <row r="16" spans="2:26" ht="18" customHeight="1">
      <c r="B16" s="22"/>
      <c r="C16" s="100"/>
      <c r="D16" s="172"/>
      <c r="E16" s="69"/>
      <c r="F16" s="27"/>
      <c r="G16" s="22"/>
      <c r="H16" s="74"/>
      <c r="I16" s="58"/>
      <c r="J16" s="59"/>
      <c r="K16" s="24"/>
      <c r="L16" s="22"/>
      <c r="M16" s="83"/>
      <c r="N16" s="84"/>
      <c r="O16" s="69"/>
      <c r="P16" s="81"/>
      <c r="Q16" s="253"/>
      <c r="R16" s="256" t="s">
        <v>102</v>
      </c>
      <c r="S16" s="258" t="s">
        <v>548</v>
      </c>
      <c r="T16" s="377">
        <v>1850</v>
      </c>
      <c r="U16" s="196"/>
      <c r="V16" s="60"/>
      <c r="W16" s="74"/>
      <c r="X16" s="58"/>
      <c r="Y16" s="59"/>
      <c r="Z16" s="24"/>
    </row>
    <row r="17" spans="2:26" ht="18" customHeight="1">
      <c r="B17" s="22"/>
      <c r="C17" s="131"/>
      <c r="D17" s="172"/>
      <c r="E17" s="69"/>
      <c r="F17" s="27"/>
      <c r="G17" s="22"/>
      <c r="H17" s="74"/>
      <c r="I17" s="180"/>
      <c r="J17" s="59"/>
      <c r="K17" s="24"/>
      <c r="L17" s="22"/>
      <c r="M17" s="83"/>
      <c r="N17" s="181"/>
      <c r="O17" s="69"/>
      <c r="P17" s="81"/>
      <c r="Q17" s="253"/>
      <c r="R17" s="256" t="s">
        <v>100</v>
      </c>
      <c r="S17" s="268" t="s">
        <v>376</v>
      </c>
      <c r="T17" s="69">
        <v>1850</v>
      </c>
      <c r="U17" s="196"/>
      <c r="V17" s="60"/>
      <c r="W17" s="74"/>
      <c r="X17" s="58"/>
      <c r="Y17" s="59"/>
      <c r="Z17" s="24"/>
    </row>
    <row r="18" spans="2:26" ht="18" customHeight="1">
      <c r="B18" s="22"/>
      <c r="C18" s="83"/>
      <c r="D18" s="172"/>
      <c r="E18" s="69"/>
      <c r="F18" s="27"/>
      <c r="G18" s="22"/>
      <c r="H18" s="74"/>
      <c r="I18" s="176"/>
      <c r="J18" s="61"/>
      <c r="K18" s="24"/>
      <c r="L18" s="22"/>
      <c r="M18" s="83"/>
      <c r="N18" s="181"/>
      <c r="O18" s="69"/>
      <c r="P18" s="81"/>
      <c r="Q18" s="253"/>
      <c r="R18" s="256" t="s">
        <v>111</v>
      </c>
      <c r="S18" s="268" t="s">
        <v>376</v>
      </c>
      <c r="T18" s="69">
        <v>600</v>
      </c>
      <c r="U18" s="196"/>
      <c r="V18" s="60"/>
      <c r="W18" s="74"/>
      <c r="X18" s="58"/>
      <c r="Y18" s="59"/>
      <c r="Z18" s="24"/>
    </row>
    <row r="19" spans="2:26" ht="18" customHeight="1">
      <c r="B19" s="22"/>
      <c r="C19" s="83"/>
      <c r="D19" s="172"/>
      <c r="E19" s="69"/>
      <c r="F19" s="27"/>
      <c r="G19" s="22"/>
      <c r="H19" s="74"/>
      <c r="I19" s="167"/>
      <c r="J19" s="59"/>
      <c r="K19" s="24"/>
      <c r="L19" s="22"/>
      <c r="M19" s="74"/>
      <c r="N19" s="72"/>
      <c r="O19" s="69"/>
      <c r="P19" s="81"/>
      <c r="Q19" s="253"/>
      <c r="R19" s="256"/>
      <c r="S19" s="258"/>
      <c r="T19" s="248"/>
      <c r="U19" s="81"/>
      <c r="V19" s="60"/>
      <c r="W19" s="74"/>
      <c r="X19" s="58"/>
      <c r="Y19" s="59"/>
      <c r="Z19" s="24"/>
    </row>
    <row r="20" spans="2:26" ht="18" customHeight="1">
      <c r="B20" s="20"/>
      <c r="C20" s="79"/>
      <c r="D20" s="203"/>
      <c r="E20" s="64"/>
      <c r="F20" s="18"/>
      <c r="G20" s="19"/>
      <c r="H20" s="75"/>
      <c r="I20" s="63"/>
      <c r="J20" s="68"/>
      <c r="K20" s="21"/>
      <c r="L20" s="19"/>
      <c r="M20" s="67"/>
      <c r="N20" s="63"/>
      <c r="O20" s="64"/>
      <c r="P20" s="85"/>
      <c r="Q20" s="259"/>
      <c r="R20" s="260"/>
      <c r="S20" s="261"/>
      <c r="T20" s="262"/>
      <c r="U20" s="85"/>
      <c r="V20" s="77"/>
      <c r="W20" s="67"/>
      <c r="X20" s="63"/>
      <c r="Y20" s="68"/>
      <c r="Z20" s="21"/>
    </row>
    <row r="21" spans="2:26" ht="18" customHeight="1">
      <c r="B21" s="447" t="s">
        <v>1</v>
      </c>
      <c r="C21" s="481"/>
      <c r="D21" s="482"/>
      <c r="E21" s="25">
        <f>SUM(E15:E19)</f>
        <v>2000</v>
      </c>
      <c r="F21" s="18">
        <f>SUM(F15:F19)</f>
        <v>0</v>
      </c>
      <c r="G21" s="463" t="s">
        <v>1</v>
      </c>
      <c r="H21" s="480"/>
      <c r="I21" s="480"/>
      <c r="J21" s="25">
        <f>SUM(J15:J19)</f>
        <v>0</v>
      </c>
      <c r="K21" s="21">
        <f>SUM(K15:K19)</f>
        <v>0</v>
      </c>
      <c r="L21" s="463" t="s">
        <v>1</v>
      </c>
      <c r="M21" s="480"/>
      <c r="N21" s="480"/>
      <c r="O21" s="25">
        <f>SUM(O15:O19)</f>
        <v>0</v>
      </c>
      <c r="P21" s="21">
        <f>SUM(P15:P19)</f>
        <v>0</v>
      </c>
      <c r="Q21" s="483" t="s">
        <v>1</v>
      </c>
      <c r="R21" s="484"/>
      <c r="S21" s="484"/>
      <c r="T21" s="263">
        <f>SUM(T15:T19)</f>
        <v>6150</v>
      </c>
      <c r="U21" s="21">
        <f>SUM(U15:U19)</f>
        <v>0</v>
      </c>
      <c r="V21" s="480" t="s">
        <v>1</v>
      </c>
      <c r="W21" s="480"/>
      <c r="X21" s="480"/>
      <c r="Y21" s="25">
        <f>SUM(Y15:Y19)</f>
        <v>0</v>
      </c>
      <c r="Z21" s="21">
        <f>SUM(Z15:Z19)</f>
        <v>0</v>
      </c>
    </row>
    <row r="22" spans="2:47" ht="30" customHeight="1">
      <c r="B22" s="11"/>
      <c r="C22" s="446" t="s">
        <v>103</v>
      </c>
      <c r="D22" s="446"/>
      <c r="E22" s="446"/>
      <c r="F22" s="444" t="s">
        <v>8</v>
      </c>
      <c r="G22" s="444"/>
      <c r="H22" s="445">
        <f>SUM(E28+J28+O28+T28+Y28)</f>
        <v>3250</v>
      </c>
      <c r="I22" s="444"/>
      <c r="J22" s="4" t="s">
        <v>0</v>
      </c>
      <c r="K22" s="4" t="s">
        <v>369</v>
      </c>
      <c r="L22" s="5"/>
      <c r="M22" s="174" t="s">
        <v>10</v>
      </c>
      <c r="N22" s="5"/>
      <c r="O22" s="457">
        <f>SUM(F28+K28+P28+U28+Z28)</f>
        <v>0</v>
      </c>
      <c r="P22" s="458"/>
      <c r="Q22" s="485" t="s">
        <v>0</v>
      </c>
      <c r="R22" s="485"/>
      <c r="S22" s="264"/>
      <c r="T22" s="265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2:26" ht="18" customHeight="1">
      <c r="B23" s="447" t="s">
        <v>14</v>
      </c>
      <c r="C23" s="442"/>
      <c r="D23" s="442"/>
      <c r="E23" s="442"/>
      <c r="F23" s="28" t="s">
        <v>12</v>
      </c>
      <c r="G23" s="447" t="s">
        <v>15</v>
      </c>
      <c r="H23" s="442"/>
      <c r="I23" s="442"/>
      <c r="J23" s="443"/>
      <c r="K23" s="15" t="s">
        <v>12</v>
      </c>
      <c r="L23" s="447" t="s">
        <v>16</v>
      </c>
      <c r="M23" s="442"/>
      <c r="N23" s="442"/>
      <c r="O23" s="442"/>
      <c r="P23" s="26" t="s">
        <v>12</v>
      </c>
      <c r="Q23" s="476" t="s">
        <v>73</v>
      </c>
      <c r="R23" s="477"/>
      <c r="S23" s="477"/>
      <c r="T23" s="477"/>
      <c r="U23" s="26" t="s">
        <v>12</v>
      </c>
      <c r="V23" s="442" t="s">
        <v>13</v>
      </c>
      <c r="W23" s="442"/>
      <c r="X23" s="442"/>
      <c r="Y23" s="443"/>
      <c r="Z23" s="15" t="s">
        <v>12</v>
      </c>
    </row>
    <row r="24" spans="2:26" ht="18" customHeight="1">
      <c r="B24" s="20"/>
      <c r="C24" s="200" t="s">
        <v>104</v>
      </c>
      <c r="D24" s="201" t="s">
        <v>524</v>
      </c>
      <c r="E24" s="71">
        <v>1550</v>
      </c>
      <c r="F24" s="199"/>
      <c r="G24" s="20"/>
      <c r="H24" s="73"/>
      <c r="I24" s="93"/>
      <c r="J24" s="71"/>
      <c r="K24" s="115"/>
      <c r="L24" s="20"/>
      <c r="M24" s="73"/>
      <c r="N24" s="78"/>
      <c r="O24" s="71"/>
      <c r="P24" s="198"/>
      <c r="Q24" s="249"/>
      <c r="R24" s="266"/>
      <c r="S24" s="267"/>
      <c r="T24" s="71"/>
      <c r="U24" s="240"/>
      <c r="V24" s="56"/>
      <c r="W24" s="73" t="s">
        <v>365</v>
      </c>
      <c r="X24" s="54"/>
      <c r="Y24" s="71">
        <v>400</v>
      </c>
      <c r="Z24" s="199"/>
    </row>
    <row r="25" spans="2:26" ht="18" customHeight="1">
      <c r="B25" s="22"/>
      <c r="C25" s="131" t="s">
        <v>105</v>
      </c>
      <c r="D25" s="172" t="s">
        <v>459</v>
      </c>
      <c r="E25" s="69">
        <v>1300</v>
      </c>
      <c r="F25" s="196"/>
      <c r="G25" s="22"/>
      <c r="H25" s="83"/>
      <c r="I25" s="84"/>
      <c r="J25" s="69"/>
      <c r="K25" s="24"/>
      <c r="L25" s="22"/>
      <c r="M25" s="83"/>
      <c r="N25" s="84"/>
      <c r="O25" s="69"/>
      <c r="P25" s="81"/>
      <c r="Q25" s="253"/>
      <c r="R25" s="256"/>
      <c r="S25" s="269"/>
      <c r="T25" s="248"/>
      <c r="U25" s="81"/>
      <c r="V25" s="87"/>
      <c r="W25" s="83"/>
      <c r="X25" s="70"/>
      <c r="Y25" s="69"/>
      <c r="Z25" s="24"/>
    </row>
    <row r="26" spans="2:26" ht="18" customHeight="1">
      <c r="B26" s="22"/>
      <c r="C26" s="83"/>
      <c r="D26" s="241"/>
      <c r="E26" s="69"/>
      <c r="F26" s="27"/>
      <c r="G26" s="22"/>
      <c r="H26" s="83"/>
      <c r="I26" s="84"/>
      <c r="J26" s="69"/>
      <c r="K26" s="24"/>
      <c r="L26" s="22"/>
      <c r="M26" s="83"/>
      <c r="N26" s="84"/>
      <c r="O26" s="69"/>
      <c r="P26" s="81"/>
      <c r="Q26" s="253"/>
      <c r="R26" s="256"/>
      <c r="S26" s="269"/>
      <c r="T26" s="248"/>
      <c r="U26" s="81"/>
      <c r="V26" s="87"/>
      <c r="W26" s="83"/>
      <c r="X26" s="70"/>
      <c r="Y26" s="69"/>
      <c r="Z26" s="24"/>
    </row>
    <row r="27" spans="2:26" ht="18" customHeight="1">
      <c r="B27" s="20"/>
      <c r="C27" s="79"/>
      <c r="D27" s="202"/>
      <c r="E27" s="64"/>
      <c r="F27" s="18"/>
      <c r="G27" s="19"/>
      <c r="H27" s="75"/>
      <c r="I27" s="80"/>
      <c r="J27" s="68"/>
      <c r="K27" s="21"/>
      <c r="L27" s="19"/>
      <c r="M27" s="67"/>
      <c r="N27" s="63"/>
      <c r="O27" s="68"/>
      <c r="P27" s="76"/>
      <c r="Q27" s="259"/>
      <c r="R27" s="260"/>
      <c r="S27" s="270"/>
      <c r="T27" s="262"/>
      <c r="U27" s="85"/>
      <c r="V27" s="88"/>
      <c r="W27" s="65"/>
      <c r="X27" s="66"/>
      <c r="Y27" s="64"/>
      <c r="Z27" s="21"/>
    </row>
    <row r="28" spans="2:26" ht="18" customHeight="1">
      <c r="B28" s="447" t="s">
        <v>1</v>
      </c>
      <c r="C28" s="481"/>
      <c r="D28" s="482"/>
      <c r="E28" s="25">
        <f>SUM(E24:E26)</f>
        <v>2850</v>
      </c>
      <c r="F28" s="18">
        <f>SUM(F24:F26)</f>
        <v>0</v>
      </c>
      <c r="G28" s="463" t="s">
        <v>1</v>
      </c>
      <c r="H28" s="480"/>
      <c r="I28" s="480"/>
      <c r="J28" s="25">
        <f>SUM(J24:J26)</f>
        <v>0</v>
      </c>
      <c r="K28" s="21">
        <f>SUM(K24:K26)</f>
        <v>0</v>
      </c>
      <c r="L28" s="463" t="s">
        <v>1</v>
      </c>
      <c r="M28" s="480"/>
      <c r="N28" s="480"/>
      <c r="O28" s="25">
        <f>SUM(O24:O26)</f>
        <v>0</v>
      </c>
      <c r="P28" s="21">
        <f>SUM(P24:P26)</f>
        <v>0</v>
      </c>
      <c r="Q28" s="483" t="s">
        <v>1</v>
      </c>
      <c r="R28" s="484"/>
      <c r="S28" s="484"/>
      <c r="T28" s="263">
        <f>SUM(T24:T26)</f>
        <v>0</v>
      </c>
      <c r="U28" s="21">
        <f>SUM(U24:U26)</f>
        <v>0</v>
      </c>
      <c r="V28" s="480" t="s">
        <v>1</v>
      </c>
      <c r="W28" s="480"/>
      <c r="X28" s="480"/>
      <c r="Y28" s="25">
        <f>SUM(Y24:Y26)</f>
        <v>400</v>
      </c>
      <c r="Z28" s="21">
        <f>SUM(Z24:Z26)</f>
        <v>0</v>
      </c>
    </row>
    <row r="29" spans="2:47" ht="30" customHeight="1">
      <c r="B29" s="11"/>
      <c r="C29" s="446" t="s">
        <v>106</v>
      </c>
      <c r="D29" s="446"/>
      <c r="E29" s="446"/>
      <c r="F29" s="444" t="s">
        <v>8</v>
      </c>
      <c r="G29" s="444"/>
      <c r="H29" s="445">
        <f>SUM(E36+J36+O36+T36+Y36)</f>
        <v>8350</v>
      </c>
      <c r="I29" s="444"/>
      <c r="J29" s="4" t="s">
        <v>0</v>
      </c>
      <c r="K29" s="4" t="s">
        <v>369</v>
      </c>
      <c r="L29" s="5"/>
      <c r="M29" s="174" t="s">
        <v>10</v>
      </c>
      <c r="N29" s="5"/>
      <c r="O29" s="457">
        <f>SUM(F36+K36+P36+U36+Z36)</f>
        <v>0</v>
      </c>
      <c r="P29" s="458"/>
      <c r="Q29" s="485" t="s">
        <v>0</v>
      </c>
      <c r="R29" s="485"/>
      <c r="S29" s="264"/>
      <c r="T29" s="265"/>
      <c r="U29" s="17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2:26" ht="18" customHeight="1">
      <c r="B30" s="447" t="s">
        <v>14</v>
      </c>
      <c r="C30" s="442"/>
      <c r="D30" s="442"/>
      <c r="E30" s="442"/>
      <c r="F30" s="28" t="s">
        <v>12</v>
      </c>
      <c r="G30" s="447" t="s">
        <v>15</v>
      </c>
      <c r="H30" s="442"/>
      <c r="I30" s="442"/>
      <c r="J30" s="443"/>
      <c r="K30" s="15" t="s">
        <v>12</v>
      </c>
      <c r="L30" s="447" t="s">
        <v>16</v>
      </c>
      <c r="M30" s="442"/>
      <c r="N30" s="442"/>
      <c r="O30" s="442"/>
      <c r="P30" s="26" t="s">
        <v>12</v>
      </c>
      <c r="Q30" s="476" t="s">
        <v>73</v>
      </c>
      <c r="R30" s="477"/>
      <c r="S30" s="477"/>
      <c r="T30" s="477"/>
      <c r="U30" s="26" t="s">
        <v>12</v>
      </c>
      <c r="V30" s="442" t="s">
        <v>13</v>
      </c>
      <c r="W30" s="442"/>
      <c r="X30" s="442"/>
      <c r="Y30" s="443"/>
      <c r="Z30" s="15" t="s">
        <v>12</v>
      </c>
    </row>
    <row r="31" spans="2:26" ht="18" customHeight="1">
      <c r="B31" s="20"/>
      <c r="C31" s="200" t="s">
        <v>391</v>
      </c>
      <c r="D31" s="201" t="s">
        <v>374</v>
      </c>
      <c r="E31" s="71">
        <v>2650</v>
      </c>
      <c r="F31" s="199"/>
      <c r="G31" s="20"/>
      <c r="H31" s="108"/>
      <c r="I31" s="54"/>
      <c r="J31" s="55"/>
      <c r="K31" s="115"/>
      <c r="L31" s="20"/>
      <c r="M31" s="89"/>
      <c r="N31" s="93"/>
      <c r="O31" s="71"/>
      <c r="P31" s="118"/>
      <c r="Q31" s="249"/>
      <c r="R31" s="266" t="s">
        <v>109</v>
      </c>
      <c r="S31" s="267" t="s">
        <v>368</v>
      </c>
      <c r="T31" s="71">
        <v>2100</v>
      </c>
      <c r="U31" s="199"/>
      <c r="V31" s="56"/>
      <c r="W31" s="73" t="s">
        <v>110</v>
      </c>
      <c r="X31" s="54"/>
      <c r="Y31" s="55">
        <v>100</v>
      </c>
      <c r="Z31" s="199"/>
    </row>
    <row r="32" spans="2:26" ht="18" customHeight="1">
      <c r="B32" s="22"/>
      <c r="C32" s="131" t="s">
        <v>107</v>
      </c>
      <c r="D32" s="242" t="s">
        <v>543</v>
      </c>
      <c r="E32" s="69">
        <v>1500</v>
      </c>
      <c r="F32" s="196"/>
      <c r="G32" s="22"/>
      <c r="H32" s="74"/>
      <c r="I32" s="58"/>
      <c r="J32" s="59"/>
      <c r="K32" s="24"/>
      <c r="L32" s="22"/>
      <c r="M32" s="83"/>
      <c r="N32" s="70"/>
      <c r="O32" s="69"/>
      <c r="P32" s="81"/>
      <c r="Q32" s="253"/>
      <c r="R32" s="256" t="s">
        <v>108</v>
      </c>
      <c r="S32" s="258" t="s">
        <v>375</v>
      </c>
      <c r="T32" s="69">
        <v>2000</v>
      </c>
      <c r="U32" s="196"/>
      <c r="V32" s="60"/>
      <c r="W32" s="74"/>
      <c r="X32" s="58"/>
      <c r="Y32" s="69"/>
      <c r="Z32" s="24"/>
    </row>
    <row r="33" spans="2:26" ht="18" customHeight="1">
      <c r="B33" s="22"/>
      <c r="C33" s="131"/>
      <c r="D33" s="172"/>
      <c r="E33" s="69"/>
      <c r="F33" s="197"/>
      <c r="G33" s="22"/>
      <c r="H33" s="74"/>
      <c r="I33" s="58"/>
      <c r="J33" s="59"/>
      <c r="K33" s="24"/>
      <c r="L33" s="22"/>
      <c r="M33" s="83"/>
      <c r="N33" s="70"/>
      <c r="O33" s="69"/>
      <c r="P33" s="81"/>
      <c r="Q33" s="22"/>
      <c r="R33" s="83"/>
      <c r="S33" s="58"/>
      <c r="T33" s="69"/>
      <c r="U33" s="197"/>
      <c r="V33" s="60"/>
      <c r="W33" s="83"/>
      <c r="X33" s="70"/>
      <c r="Y33" s="69"/>
      <c r="Z33" s="24"/>
    </row>
    <row r="34" spans="2:26" ht="18" customHeight="1">
      <c r="B34" s="22"/>
      <c r="C34" s="83"/>
      <c r="D34" s="172"/>
      <c r="E34" s="69"/>
      <c r="F34" s="27"/>
      <c r="G34" s="22"/>
      <c r="H34" s="83"/>
      <c r="I34" s="172"/>
      <c r="J34" s="69"/>
      <c r="K34" s="24"/>
      <c r="L34" s="22"/>
      <c r="M34" s="83"/>
      <c r="N34" s="70"/>
      <c r="O34" s="69"/>
      <c r="P34" s="81"/>
      <c r="Q34" s="22"/>
      <c r="R34" s="83"/>
      <c r="S34" s="70"/>
      <c r="T34" s="69"/>
      <c r="U34" s="81"/>
      <c r="V34" s="87"/>
      <c r="W34" s="83"/>
      <c r="X34" s="70"/>
      <c r="Y34" s="69"/>
      <c r="Z34" s="24"/>
    </row>
    <row r="35" spans="2:26" ht="18" customHeight="1">
      <c r="B35" s="20"/>
      <c r="C35" s="75"/>
      <c r="D35" s="168"/>
      <c r="E35" s="68"/>
      <c r="F35" s="18"/>
      <c r="G35" s="19"/>
      <c r="H35" s="79"/>
      <c r="I35" s="66"/>
      <c r="J35" s="64"/>
      <c r="K35" s="21"/>
      <c r="L35" s="19"/>
      <c r="M35" s="65"/>
      <c r="N35" s="66"/>
      <c r="O35" s="64"/>
      <c r="P35" s="85"/>
      <c r="Q35" s="19"/>
      <c r="R35" s="79"/>
      <c r="S35" s="66"/>
      <c r="T35" s="64"/>
      <c r="U35" s="85"/>
      <c r="V35" s="88"/>
      <c r="W35" s="65"/>
      <c r="X35" s="66"/>
      <c r="Y35" s="64"/>
      <c r="Z35" s="21"/>
    </row>
    <row r="36" spans="2:26" ht="18" customHeight="1">
      <c r="B36" s="447" t="s">
        <v>1</v>
      </c>
      <c r="C36" s="478"/>
      <c r="D36" s="479"/>
      <c r="E36" s="25">
        <f>SUM(E31:E35)</f>
        <v>4150</v>
      </c>
      <c r="F36" s="18">
        <f>SUM(F31:F35)</f>
        <v>0</v>
      </c>
      <c r="G36" s="463" t="s">
        <v>1</v>
      </c>
      <c r="H36" s="480"/>
      <c r="I36" s="480"/>
      <c r="J36" s="25">
        <f>SUM(J31:J34)</f>
        <v>0</v>
      </c>
      <c r="K36" s="21">
        <f>SUM(K31:K34)</f>
        <v>0</v>
      </c>
      <c r="L36" s="463" t="s">
        <v>1</v>
      </c>
      <c r="M36" s="480"/>
      <c r="N36" s="480"/>
      <c r="O36" s="25">
        <f>SUM(O31:O34)</f>
        <v>0</v>
      </c>
      <c r="P36" s="21">
        <f>SUM(P31:P34)</f>
        <v>0</v>
      </c>
      <c r="Q36" s="463" t="s">
        <v>1</v>
      </c>
      <c r="R36" s="480"/>
      <c r="S36" s="480"/>
      <c r="T36" s="25">
        <f>SUM(T31:T34)</f>
        <v>4100</v>
      </c>
      <c r="U36" s="21">
        <f>SUM(U31:U34)</f>
        <v>0</v>
      </c>
      <c r="V36" s="480" t="s">
        <v>1</v>
      </c>
      <c r="W36" s="480"/>
      <c r="X36" s="480"/>
      <c r="Y36" s="25">
        <f>SUM(Y31:Y34)</f>
        <v>100</v>
      </c>
      <c r="Z36" s="21">
        <f>SUM(Z31:Z34)</f>
        <v>0</v>
      </c>
    </row>
    <row r="37" spans="2:30" s="3" customFormat="1" ht="13.5" customHeight="1">
      <c r="B37" s="8" t="s">
        <v>522</v>
      </c>
      <c r="C37" s="6"/>
      <c r="D37" s="1"/>
      <c r="E37" s="227"/>
      <c r="F37" s="228"/>
      <c r="G37" s="1"/>
      <c r="H37" s="1"/>
      <c r="I37" s="1"/>
      <c r="J37" s="227"/>
      <c r="K37" s="229"/>
      <c r="L37" s="1"/>
      <c r="M37" s="1"/>
      <c r="N37" s="1"/>
      <c r="O37" s="227"/>
      <c r="P37" s="230"/>
      <c r="Q37" s="1"/>
      <c r="R37" s="1"/>
      <c r="S37" s="1"/>
      <c r="T37" s="227"/>
      <c r="U37" s="229"/>
      <c r="V37" s="1"/>
      <c r="W37" s="1"/>
      <c r="X37" s="1"/>
      <c r="Y37" s="227"/>
      <c r="Z37" s="230"/>
      <c r="AA37" s="226"/>
      <c r="AB37" s="231"/>
      <c r="AC37" s="232"/>
      <c r="AD37" s="226"/>
    </row>
    <row r="38" spans="2:29" s="3" customFormat="1" ht="14.25" customHeight="1">
      <c r="B38" s="450" t="s">
        <v>523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06"/>
      <c r="Z38" s="206"/>
      <c r="AA38" s="206"/>
      <c r="AB38" s="206"/>
      <c r="AC38" s="206"/>
    </row>
    <row r="39" spans="2:29" s="3" customFormat="1" ht="14.25" customHeight="1">
      <c r="B39" s="450" t="s">
        <v>520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206"/>
      <c r="Z39" s="206"/>
      <c r="AA39" s="206"/>
      <c r="AB39" s="206"/>
      <c r="AC39" s="206"/>
    </row>
    <row r="40" spans="2:29" s="3" customFormat="1" ht="13.5">
      <c r="B40" s="450" t="s">
        <v>521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206"/>
      <c r="Z40" s="206"/>
      <c r="AA40" s="206"/>
      <c r="AB40" s="206"/>
      <c r="AC40" s="206"/>
    </row>
    <row r="41" spans="2:26" s="3" customFormat="1" ht="8.25" customHeight="1">
      <c r="B41" s="8"/>
      <c r="C41" s="1"/>
      <c r="D41" s="1"/>
      <c r="E41" s="227"/>
      <c r="F41" s="228"/>
      <c r="G41" s="1"/>
      <c r="H41" s="1"/>
      <c r="I41" s="1"/>
      <c r="J41" s="227"/>
      <c r="K41" s="229"/>
      <c r="L41" s="1"/>
      <c r="M41" s="1"/>
      <c r="N41" s="1"/>
      <c r="O41" s="227"/>
      <c r="P41" s="230"/>
      <c r="Q41" s="1"/>
      <c r="R41" s="1"/>
      <c r="S41" s="1"/>
      <c r="T41" s="227"/>
      <c r="U41" s="229"/>
      <c r="V41" s="1"/>
      <c r="W41" s="1"/>
      <c r="X41" s="1"/>
      <c r="Y41" s="227"/>
      <c r="Z41" s="230"/>
    </row>
    <row r="42" spans="2:26" ht="16.5" customHeight="1">
      <c r="B42" s="10" t="s">
        <v>388</v>
      </c>
      <c r="C42" s="11"/>
      <c r="E42" s="11"/>
      <c r="F42" s="11"/>
      <c r="H42" s="11"/>
      <c r="J42" s="11"/>
      <c r="K42" s="11"/>
      <c r="M42" s="12"/>
      <c r="O42" s="16"/>
      <c r="P42" s="17"/>
      <c r="R42" s="12"/>
      <c r="T42" s="16"/>
      <c r="U42" s="17"/>
      <c r="V42" s="449" t="str">
        <f>'岐阜県集計表'!O41</f>
        <v>（2024年5月現在）</v>
      </c>
      <c r="W42" s="486"/>
      <c r="X42" s="486"/>
      <c r="Y42" s="486"/>
      <c r="Z42" s="486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  <mergeCell ref="F4:G4"/>
    <mergeCell ref="H4:I4"/>
    <mergeCell ref="O4:P4"/>
    <mergeCell ref="Q4:R4"/>
    <mergeCell ref="F13:G13"/>
    <mergeCell ref="H13:I13"/>
    <mergeCell ref="O13:P13"/>
    <mergeCell ref="Q13:R13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V2:Z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B28:D28"/>
    <mergeCell ref="G28:I28"/>
    <mergeCell ref="L28:N28"/>
    <mergeCell ref="Q28:S28"/>
    <mergeCell ref="V28:X28"/>
    <mergeCell ref="C29:E29"/>
    <mergeCell ref="Q29:R29"/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U8:U11 R31:T35 R15:T20 B37:B41 C41:Z41 C37:Z37 E6:E11 R10:T11 O6:P11 M10:N11 W6:Y11 H11:J11 R24:T27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3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65">
        <f>SUM(O4+O15+O22)</f>
        <v>0</v>
      </c>
      <c r="W3" s="466"/>
      <c r="X3" s="466"/>
      <c r="Y3" s="466"/>
      <c r="Z3" s="171" t="s">
        <v>0</v>
      </c>
    </row>
    <row r="4" spans="2:49" ht="30" customHeight="1">
      <c r="B4" s="11" t="s">
        <v>18</v>
      </c>
      <c r="C4" s="446" t="s">
        <v>112</v>
      </c>
      <c r="D4" s="446"/>
      <c r="E4" s="446"/>
      <c r="F4" s="444" t="s">
        <v>8</v>
      </c>
      <c r="G4" s="444"/>
      <c r="H4" s="445">
        <f>SUM(E14+J14+O14+T14+Y14)</f>
        <v>14550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SUM(F14+K14+P14+U14+Z14)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114</v>
      </c>
      <c r="D6" s="272" t="s">
        <v>373</v>
      </c>
      <c r="E6" s="71">
        <v>2350</v>
      </c>
      <c r="F6" s="199"/>
      <c r="G6" s="12"/>
      <c r="H6" s="108"/>
      <c r="I6" s="177"/>
      <c r="J6" s="55"/>
      <c r="K6" s="116"/>
      <c r="L6" s="20"/>
      <c r="M6" s="117"/>
      <c r="N6" s="178"/>
      <c r="O6" s="71"/>
      <c r="P6" s="118"/>
      <c r="Q6" s="249"/>
      <c r="R6" s="250" t="s">
        <v>116</v>
      </c>
      <c r="S6" s="255" t="s">
        <v>379</v>
      </c>
      <c r="T6" s="133">
        <v>1450</v>
      </c>
      <c r="U6" s="199"/>
      <c r="V6" s="56"/>
      <c r="W6" s="73" t="s">
        <v>120</v>
      </c>
      <c r="X6" s="54"/>
      <c r="Y6" s="71">
        <v>600</v>
      </c>
      <c r="Z6" s="199"/>
    </row>
    <row r="7" spans="2:26" ht="18" customHeight="1">
      <c r="B7" s="253"/>
      <c r="C7" s="273" t="s">
        <v>115</v>
      </c>
      <c r="D7" s="274" t="s">
        <v>373</v>
      </c>
      <c r="E7" s="69">
        <v>850</v>
      </c>
      <c r="F7" s="196"/>
      <c r="G7" s="23"/>
      <c r="H7" s="74"/>
      <c r="I7" s="176"/>
      <c r="J7" s="59"/>
      <c r="K7" s="27"/>
      <c r="L7" s="22"/>
      <c r="M7" s="83"/>
      <c r="N7" s="179"/>
      <c r="O7" s="69"/>
      <c r="P7" s="81"/>
      <c r="Q7" s="253"/>
      <c r="R7" s="254" t="s">
        <v>119</v>
      </c>
      <c r="S7" s="255" t="s">
        <v>379</v>
      </c>
      <c r="T7" s="69">
        <v>1850</v>
      </c>
      <c r="U7" s="196"/>
      <c r="V7" s="60"/>
      <c r="W7" s="74"/>
      <c r="X7" s="58"/>
      <c r="Y7" s="59"/>
      <c r="Z7" s="220"/>
    </row>
    <row r="8" spans="2:26" ht="18" customHeight="1">
      <c r="B8" s="253"/>
      <c r="C8" s="273" t="s">
        <v>116</v>
      </c>
      <c r="D8" s="274" t="s">
        <v>373</v>
      </c>
      <c r="E8" s="69">
        <v>1050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53"/>
      <c r="R8" s="256" t="s">
        <v>121</v>
      </c>
      <c r="S8" s="255" t="s">
        <v>379</v>
      </c>
      <c r="T8" s="69">
        <v>1400</v>
      </c>
      <c r="U8" s="196"/>
      <c r="V8" s="87"/>
      <c r="W8" s="83"/>
      <c r="X8" s="70"/>
      <c r="Y8" s="69"/>
      <c r="Z8" s="24"/>
    </row>
    <row r="9" spans="2:26" ht="18" customHeight="1">
      <c r="B9" s="253"/>
      <c r="C9" s="256" t="s">
        <v>117</v>
      </c>
      <c r="D9" s="274" t="s">
        <v>373</v>
      </c>
      <c r="E9" s="69">
        <v>2550</v>
      </c>
      <c r="F9" s="196"/>
      <c r="G9" s="23"/>
      <c r="H9" s="74"/>
      <c r="I9" s="121"/>
      <c r="J9" s="69"/>
      <c r="K9" s="27"/>
      <c r="L9" s="22"/>
      <c r="M9" s="83"/>
      <c r="N9" s="122"/>
      <c r="O9" s="69"/>
      <c r="P9" s="81"/>
      <c r="Q9" s="253"/>
      <c r="R9" s="256"/>
      <c r="S9" s="278"/>
      <c r="T9" s="299"/>
      <c r="U9" s="218"/>
      <c r="V9" s="60"/>
      <c r="W9" s="74"/>
      <c r="X9" s="58"/>
      <c r="Y9" s="59"/>
      <c r="Z9" s="24"/>
    </row>
    <row r="10" spans="2:26" ht="18" customHeight="1">
      <c r="B10" s="253"/>
      <c r="C10" s="256" t="s">
        <v>118</v>
      </c>
      <c r="D10" s="274" t="s">
        <v>373</v>
      </c>
      <c r="E10" s="69">
        <v>1250</v>
      </c>
      <c r="F10" s="196"/>
      <c r="G10" s="23"/>
      <c r="H10" s="74"/>
      <c r="I10" s="110"/>
      <c r="J10" s="86"/>
      <c r="K10" s="27"/>
      <c r="L10" s="22"/>
      <c r="M10" s="83"/>
      <c r="N10" s="84"/>
      <c r="O10" s="69"/>
      <c r="P10" s="81"/>
      <c r="Q10" s="253"/>
      <c r="R10" s="256"/>
      <c r="S10" s="269"/>
      <c r="T10" s="248"/>
      <c r="U10" s="81"/>
      <c r="V10" s="87"/>
      <c r="W10" s="83"/>
      <c r="X10" s="70"/>
      <c r="Y10" s="69"/>
      <c r="Z10" s="24"/>
    </row>
    <row r="11" spans="2:26" ht="18" customHeight="1">
      <c r="B11" s="253"/>
      <c r="C11" s="256" t="s">
        <v>119</v>
      </c>
      <c r="D11" s="274" t="s">
        <v>373</v>
      </c>
      <c r="E11" s="69">
        <v>1200</v>
      </c>
      <c r="F11" s="196"/>
      <c r="G11" s="23"/>
      <c r="H11" s="74"/>
      <c r="I11" s="110"/>
      <c r="J11" s="61"/>
      <c r="K11" s="27"/>
      <c r="L11" s="22"/>
      <c r="M11" s="74"/>
      <c r="N11" s="72"/>
      <c r="O11" s="59"/>
      <c r="P11" s="81"/>
      <c r="Q11" s="253"/>
      <c r="R11" s="256"/>
      <c r="S11" s="269"/>
      <c r="T11" s="248"/>
      <c r="U11" s="81"/>
      <c r="V11" s="87"/>
      <c r="W11" s="83"/>
      <c r="X11" s="70"/>
      <c r="Y11" s="69"/>
      <c r="Z11" s="24"/>
    </row>
    <row r="12" spans="2:26" ht="18" customHeight="1">
      <c r="B12" s="253"/>
      <c r="C12" s="256"/>
      <c r="D12" s="274"/>
      <c r="E12" s="248"/>
      <c r="F12" s="220"/>
      <c r="G12" s="23"/>
      <c r="H12" s="83"/>
      <c r="I12" s="110"/>
      <c r="J12" s="59"/>
      <c r="K12" s="27"/>
      <c r="L12" s="22"/>
      <c r="M12" s="74"/>
      <c r="N12" s="72"/>
      <c r="O12" s="59"/>
      <c r="P12" s="81"/>
      <c r="Q12" s="253"/>
      <c r="R12" s="256"/>
      <c r="S12" s="269"/>
      <c r="T12" s="248"/>
      <c r="U12" s="81"/>
      <c r="V12" s="87"/>
      <c r="W12" s="83"/>
      <c r="X12" s="70"/>
      <c r="Y12" s="69"/>
      <c r="Z12" s="24"/>
    </row>
    <row r="13" spans="2:26" ht="18" customHeight="1">
      <c r="B13" s="249"/>
      <c r="C13" s="260"/>
      <c r="D13" s="275"/>
      <c r="E13" s="262"/>
      <c r="F13" s="21"/>
      <c r="G13" s="14"/>
      <c r="H13" s="75"/>
      <c r="I13" s="80"/>
      <c r="J13" s="68"/>
      <c r="K13" s="18"/>
      <c r="L13" s="19"/>
      <c r="M13" s="67"/>
      <c r="N13" s="63"/>
      <c r="O13" s="68"/>
      <c r="P13" s="85"/>
      <c r="Q13" s="259"/>
      <c r="R13" s="260"/>
      <c r="S13" s="270"/>
      <c r="T13" s="262"/>
      <c r="U13" s="85"/>
      <c r="V13" s="88"/>
      <c r="W13" s="65"/>
      <c r="X13" s="66"/>
      <c r="Y13" s="64"/>
      <c r="Z13" s="21"/>
    </row>
    <row r="14" spans="2:26" ht="18" customHeight="1">
      <c r="B14" s="476" t="s">
        <v>1</v>
      </c>
      <c r="C14" s="488"/>
      <c r="D14" s="489"/>
      <c r="E14" s="263">
        <f>SUM(E6:E12)</f>
        <v>9250</v>
      </c>
      <c r="F14" s="21">
        <f>SUM(F6:F12)</f>
        <v>0</v>
      </c>
      <c r="G14" s="480" t="s">
        <v>1</v>
      </c>
      <c r="H14" s="480"/>
      <c r="I14" s="480"/>
      <c r="J14" s="25">
        <f>SUM(J6:J12)</f>
        <v>0</v>
      </c>
      <c r="K14" s="18">
        <f>SUM(K6:K12)</f>
        <v>0</v>
      </c>
      <c r="L14" s="463" t="s">
        <v>1</v>
      </c>
      <c r="M14" s="480"/>
      <c r="N14" s="480"/>
      <c r="O14" s="25">
        <f>SUM(O6:O12)</f>
        <v>0</v>
      </c>
      <c r="P14" s="21">
        <f>SUM(P6:P12)</f>
        <v>0</v>
      </c>
      <c r="Q14" s="483" t="s">
        <v>1</v>
      </c>
      <c r="R14" s="484"/>
      <c r="S14" s="484"/>
      <c r="T14" s="263">
        <f>SUM(T6:T12)</f>
        <v>4700</v>
      </c>
      <c r="U14" s="21">
        <f>SUM(U6:U12)</f>
        <v>0</v>
      </c>
      <c r="V14" s="480" t="s">
        <v>1</v>
      </c>
      <c r="W14" s="480"/>
      <c r="X14" s="480"/>
      <c r="Y14" s="25">
        <f>SUM(Y6:Y12)</f>
        <v>600</v>
      </c>
      <c r="Z14" s="21">
        <f>SUM(Z6:Z12)</f>
        <v>0</v>
      </c>
    </row>
    <row r="15" spans="2:49" ht="30" customHeight="1">
      <c r="B15" s="264" t="s">
        <v>18</v>
      </c>
      <c r="C15" s="490" t="s">
        <v>113</v>
      </c>
      <c r="D15" s="490"/>
      <c r="E15" s="490"/>
      <c r="F15" s="444" t="s">
        <v>8</v>
      </c>
      <c r="G15" s="444"/>
      <c r="H15" s="445">
        <f>SUM(E21+J21+O21+T21+Y21)</f>
        <v>7750</v>
      </c>
      <c r="I15" s="444"/>
      <c r="J15" s="4" t="s">
        <v>0</v>
      </c>
      <c r="K15" s="4" t="s">
        <v>11</v>
      </c>
      <c r="L15" s="5"/>
      <c r="M15" s="174" t="s">
        <v>10</v>
      </c>
      <c r="N15" s="5"/>
      <c r="O15" s="457">
        <f>SUM(F21+K21+P21+U21+Z21)</f>
        <v>0</v>
      </c>
      <c r="P15" s="458"/>
      <c r="Q15" s="485" t="s">
        <v>0</v>
      </c>
      <c r="R15" s="485"/>
      <c r="S15" s="264"/>
      <c r="T15" s="265"/>
      <c r="U15" s="17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2:26" ht="18" customHeight="1">
      <c r="B16" s="476" t="s">
        <v>14</v>
      </c>
      <c r="C16" s="477"/>
      <c r="D16" s="477"/>
      <c r="E16" s="477"/>
      <c r="F16" s="26" t="s">
        <v>12</v>
      </c>
      <c r="G16" s="442" t="s">
        <v>15</v>
      </c>
      <c r="H16" s="442"/>
      <c r="I16" s="442"/>
      <c r="J16" s="443"/>
      <c r="K16" s="13" t="s">
        <v>12</v>
      </c>
      <c r="L16" s="447" t="s">
        <v>16</v>
      </c>
      <c r="M16" s="442"/>
      <c r="N16" s="442"/>
      <c r="O16" s="442"/>
      <c r="P16" s="26" t="s">
        <v>12</v>
      </c>
      <c r="Q16" s="476" t="s">
        <v>73</v>
      </c>
      <c r="R16" s="477"/>
      <c r="S16" s="477"/>
      <c r="T16" s="477"/>
      <c r="U16" s="26" t="s">
        <v>12</v>
      </c>
      <c r="V16" s="442" t="s">
        <v>13</v>
      </c>
      <c r="W16" s="442"/>
      <c r="X16" s="442"/>
      <c r="Y16" s="443"/>
      <c r="Z16" s="15" t="s">
        <v>12</v>
      </c>
    </row>
    <row r="17" spans="2:26" ht="18" customHeight="1">
      <c r="B17" s="249"/>
      <c r="C17" s="271" t="s">
        <v>122</v>
      </c>
      <c r="D17" s="272" t="s">
        <v>373</v>
      </c>
      <c r="E17" s="71">
        <v>1350</v>
      </c>
      <c r="F17" s="199"/>
      <c r="G17" s="12"/>
      <c r="H17" s="108"/>
      <c r="I17" s="78"/>
      <c r="J17" s="55"/>
      <c r="K17" s="116"/>
      <c r="L17" s="20"/>
      <c r="M17" s="83"/>
      <c r="N17" s="91"/>
      <c r="O17" s="69"/>
      <c r="P17" s="198"/>
      <c r="Q17" s="249"/>
      <c r="R17" s="256" t="s">
        <v>124</v>
      </c>
      <c r="S17" s="255" t="s">
        <v>379</v>
      </c>
      <c r="T17" s="69">
        <v>1650</v>
      </c>
      <c r="U17" s="199"/>
      <c r="V17" s="56"/>
      <c r="W17" s="83" t="s">
        <v>544</v>
      </c>
      <c r="X17" s="58"/>
      <c r="Y17" s="69">
        <v>900</v>
      </c>
      <c r="Z17" s="199"/>
    </row>
    <row r="18" spans="2:26" ht="18" customHeight="1">
      <c r="B18" s="253"/>
      <c r="C18" s="273" t="s">
        <v>77</v>
      </c>
      <c r="D18" s="274" t="s">
        <v>373</v>
      </c>
      <c r="E18" s="69">
        <v>1700</v>
      </c>
      <c r="F18" s="196"/>
      <c r="G18" s="23"/>
      <c r="H18" s="74"/>
      <c r="I18" s="72"/>
      <c r="J18" s="59"/>
      <c r="K18" s="27"/>
      <c r="L18" s="22"/>
      <c r="M18" s="83"/>
      <c r="N18" s="84"/>
      <c r="O18" s="69"/>
      <c r="P18" s="81"/>
      <c r="Q18" s="253"/>
      <c r="R18" s="256"/>
      <c r="S18" s="269"/>
      <c r="T18" s="248"/>
      <c r="U18" s="218"/>
      <c r="V18" s="60"/>
      <c r="W18" s="74"/>
      <c r="X18" s="58"/>
      <c r="Y18" s="59"/>
      <c r="Z18" s="220"/>
    </row>
    <row r="19" spans="2:26" ht="18" customHeight="1">
      <c r="B19" s="253"/>
      <c r="C19" s="273" t="s">
        <v>123</v>
      </c>
      <c r="D19" s="274" t="s">
        <v>373</v>
      </c>
      <c r="E19" s="69">
        <v>2150</v>
      </c>
      <c r="F19" s="196"/>
      <c r="G19" s="23"/>
      <c r="H19" s="74"/>
      <c r="I19" s="180"/>
      <c r="J19" s="59"/>
      <c r="K19" s="27"/>
      <c r="L19" s="22"/>
      <c r="M19" s="83"/>
      <c r="N19" s="91"/>
      <c r="O19" s="69"/>
      <c r="P19" s="81"/>
      <c r="Q19" s="253"/>
      <c r="R19" s="256"/>
      <c r="S19" s="279"/>
      <c r="T19" s="248"/>
      <c r="U19" s="163"/>
      <c r="V19" s="87"/>
      <c r="W19" s="83"/>
      <c r="X19" s="70"/>
      <c r="Y19" s="69"/>
      <c r="Z19" s="162"/>
    </row>
    <row r="20" spans="2:26" ht="18" customHeight="1">
      <c r="B20" s="249"/>
      <c r="C20" s="260"/>
      <c r="D20" s="276"/>
      <c r="E20" s="262"/>
      <c r="F20" s="21"/>
      <c r="G20" s="14"/>
      <c r="H20" s="75"/>
      <c r="I20" s="80"/>
      <c r="J20" s="68"/>
      <c r="K20" s="18"/>
      <c r="L20" s="19"/>
      <c r="M20" s="67"/>
      <c r="N20" s="63"/>
      <c r="O20" s="64"/>
      <c r="P20" s="85"/>
      <c r="Q20" s="259"/>
      <c r="R20" s="260"/>
      <c r="S20" s="270"/>
      <c r="T20" s="262"/>
      <c r="U20" s="85"/>
      <c r="V20" s="77"/>
      <c r="W20" s="67"/>
      <c r="X20" s="63"/>
      <c r="Y20" s="68"/>
      <c r="Z20" s="21"/>
    </row>
    <row r="21" spans="2:26" ht="18" customHeight="1">
      <c r="B21" s="476" t="s">
        <v>1</v>
      </c>
      <c r="C21" s="488"/>
      <c r="D21" s="489"/>
      <c r="E21" s="263">
        <f>SUM(E17:E20)</f>
        <v>5200</v>
      </c>
      <c r="F21" s="21">
        <f>SUM(F17:F20)</f>
        <v>0</v>
      </c>
      <c r="G21" s="480" t="s">
        <v>1</v>
      </c>
      <c r="H21" s="480"/>
      <c r="I21" s="480"/>
      <c r="J21" s="25">
        <f>SUM(J17:J19)</f>
        <v>0</v>
      </c>
      <c r="K21" s="18">
        <f>SUM(K17:K19)</f>
        <v>0</v>
      </c>
      <c r="L21" s="463" t="s">
        <v>1</v>
      </c>
      <c r="M21" s="480"/>
      <c r="N21" s="480"/>
      <c r="O21" s="25">
        <f>SUM(O17:O20)</f>
        <v>0</v>
      </c>
      <c r="P21" s="21">
        <f>SUM(P17:P20)</f>
        <v>0</v>
      </c>
      <c r="Q21" s="483" t="s">
        <v>1</v>
      </c>
      <c r="R21" s="484"/>
      <c r="S21" s="484"/>
      <c r="T21" s="263">
        <f>SUM(T17:T20)</f>
        <v>1650</v>
      </c>
      <c r="U21" s="21">
        <f>SUM(U17:U20)</f>
        <v>0</v>
      </c>
      <c r="V21" s="480" t="s">
        <v>1</v>
      </c>
      <c r="W21" s="480"/>
      <c r="X21" s="480"/>
      <c r="Y21" s="25">
        <f>SUM(Y17:Y20)</f>
        <v>900</v>
      </c>
      <c r="Z21" s="21">
        <f>SUM(Z17:Z20)</f>
        <v>0</v>
      </c>
    </row>
    <row r="22" spans="2:49" ht="30" customHeight="1">
      <c r="B22" s="264" t="s">
        <v>18</v>
      </c>
      <c r="C22" s="490" t="s">
        <v>143</v>
      </c>
      <c r="D22" s="490"/>
      <c r="E22" s="490"/>
      <c r="F22" s="444" t="s">
        <v>8</v>
      </c>
      <c r="G22" s="444"/>
      <c r="H22" s="445">
        <f>SUM(E37+J37+O37+T37+Y37)</f>
        <v>34000</v>
      </c>
      <c r="I22" s="444"/>
      <c r="J22" s="4" t="s">
        <v>0</v>
      </c>
      <c r="K22" s="4" t="s">
        <v>11</v>
      </c>
      <c r="L22" s="5"/>
      <c r="M22" s="174" t="s">
        <v>10</v>
      </c>
      <c r="N22" s="5"/>
      <c r="O22" s="457">
        <f>SUM(F37+K37+P37+U37+Z37)</f>
        <v>0</v>
      </c>
      <c r="P22" s="458"/>
      <c r="Q22" s="485" t="s">
        <v>0</v>
      </c>
      <c r="R22" s="485"/>
      <c r="S22" s="264"/>
      <c r="T22" s="265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</row>
    <row r="23" spans="2:26" ht="18" customHeight="1">
      <c r="B23" s="476" t="s">
        <v>14</v>
      </c>
      <c r="C23" s="477"/>
      <c r="D23" s="477"/>
      <c r="E23" s="477"/>
      <c r="F23" s="28" t="s">
        <v>12</v>
      </c>
      <c r="G23" s="447" t="s">
        <v>15</v>
      </c>
      <c r="H23" s="442"/>
      <c r="I23" s="442"/>
      <c r="J23" s="443"/>
      <c r="K23" s="15" t="s">
        <v>12</v>
      </c>
      <c r="L23" s="447" t="s">
        <v>16</v>
      </c>
      <c r="M23" s="442"/>
      <c r="N23" s="442"/>
      <c r="O23" s="442"/>
      <c r="P23" s="26" t="s">
        <v>12</v>
      </c>
      <c r="Q23" s="476" t="s">
        <v>73</v>
      </c>
      <c r="R23" s="477"/>
      <c r="S23" s="477"/>
      <c r="T23" s="477"/>
      <c r="U23" s="26" t="s">
        <v>12</v>
      </c>
      <c r="V23" s="442" t="s">
        <v>13</v>
      </c>
      <c r="W23" s="442"/>
      <c r="X23" s="442"/>
      <c r="Y23" s="443"/>
      <c r="Z23" s="15" t="s">
        <v>12</v>
      </c>
    </row>
    <row r="24" spans="2:26" ht="18" customHeight="1">
      <c r="B24" s="249"/>
      <c r="C24" s="271" t="s">
        <v>125</v>
      </c>
      <c r="D24" s="272" t="s">
        <v>459</v>
      </c>
      <c r="E24" s="71">
        <v>1200</v>
      </c>
      <c r="F24" s="199"/>
      <c r="G24" s="20"/>
      <c r="H24" s="117" t="s">
        <v>540</v>
      </c>
      <c r="I24" s="178"/>
      <c r="J24" s="71">
        <v>50</v>
      </c>
      <c r="K24" s="199"/>
      <c r="L24" s="20"/>
      <c r="M24" s="117"/>
      <c r="N24" s="178"/>
      <c r="O24" s="71"/>
      <c r="P24" s="198"/>
      <c r="Q24" s="249"/>
      <c r="R24" s="250" t="s">
        <v>127</v>
      </c>
      <c r="S24" s="255" t="s">
        <v>379</v>
      </c>
      <c r="T24" s="133">
        <v>2650</v>
      </c>
      <c r="U24" s="199"/>
      <c r="V24" s="56"/>
      <c r="W24" s="73" t="s">
        <v>141</v>
      </c>
      <c r="X24" s="54"/>
      <c r="Y24" s="71">
        <v>650</v>
      </c>
      <c r="Z24" s="199"/>
    </row>
    <row r="25" spans="2:26" ht="18" customHeight="1">
      <c r="B25" s="253"/>
      <c r="C25" s="273" t="s">
        <v>126</v>
      </c>
      <c r="D25" s="274" t="s">
        <v>459</v>
      </c>
      <c r="E25" s="69">
        <v>2550</v>
      </c>
      <c r="F25" s="196"/>
      <c r="G25" s="22"/>
      <c r="H25" s="83" t="s">
        <v>390</v>
      </c>
      <c r="I25" s="172"/>
      <c r="J25" s="298">
        <v>650</v>
      </c>
      <c r="K25" s="196"/>
      <c r="L25" s="22"/>
      <c r="M25" s="83"/>
      <c r="N25" s="179"/>
      <c r="O25" s="69"/>
      <c r="P25" s="197"/>
      <c r="Q25" s="253"/>
      <c r="R25" s="254" t="s">
        <v>139</v>
      </c>
      <c r="S25" s="179" t="s">
        <v>379</v>
      </c>
      <c r="T25" s="69">
        <v>1350</v>
      </c>
      <c r="U25" s="196"/>
      <c r="V25" s="60"/>
      <c r="W25" s="74" t="s">
        <v>137</v>
      </c>
      <c r="X25" s="58"/>
      <c r="Y25" s="69">
        <v>250</v>
      </c>
      <c r="Z25" s="196"/>
    </row>
    <row r="26" spans="2:26" ht="18" customHeight="1">
      <c r="B26" s="253"/>
      <c r="C26" s="256" t="s">
        <v>128</v>
      </c>
      <c r="D26" s="274" t="s">
        <v>367</v>
      </c>
      <c r="E26" s="69">
        <v>1450</v>
      </c>
      <c r="F26" s="196"/>
      <c r="G26" s="22"/>
      <c r="H26" s="83"/>
      <c r="I26" s="172"/>
      <c r="J26" s="277"/>
      <c r="K26" s="197"/>
      <c r="L26" s="22"/>
      <c r="M26" s="83"/>
      <c r="N26" s="179"/>
      <c r="O26" s="69"/>
      <c r="P26" s="197"/>
      <c r="Q26" s="253"/>
      <c r="R26" s="256" t="s">
        <v>129</v>
      </c>
      <c r="S26" s="179" t="s">
        <v>547</v>
      </c>
      <c r="T26" s="69">
        <v>2350</v>
      </c>
      <c r="U26" s="196"/>
      <c r="V26" s="87"/>
      <c r="W26" s="83" t="s">
        <v>142</v>
      </c>
      <c r="X26" s="70"/>
      <c r="Y26" s="69">
        <v>150</v>
      </c>
      <c r="Z26" s="196"/>
    </row>
    <row r="27" spans="2:26" ht="18" customHeight="1">
      <c r="B27" s="253"/>
      <c r="C27" s="256" t="s">
        <v>129</v>
      </c>
      <c r="D27" s="274" t="s">
        <v>367</v>
      </c>
      <c r="E27" s="69">
        <v>1400</v>
      </c>
      <c r="F27" s="196"/>
      <c r="G27" s="22"/>
      <c r="H27" s="83"/>
      <c r="I27" s="172"/>
      <c r="J27" s="86"/>
      <c r="K27" s="244"/>
      <c r="L27" s="22"/>
      <c r="M27" s="83"/>
      <c r="N27" s="179"/>
      <c r="O27" s="69"/>
      <c r="P27" s="197"/>
      <c r="Q27" s="253"/>
      <c r="R27" s="256" t="s">
        <v>138</v>
      </c>
      <c r="S27" s="179" t="s">
        <v>547</v>
      </c>
      <c r="T27" s="69">
        <v>1800</v>
      </c>
      <c r="U27" s="196"/>
      <c r="V27" s="60"/>
      <c r="W27" s="74"/>
      <c r="X27" s="58"/>
      <c r="Y27" s="59"/>
      <c r="Z27" s="220"/>
    </row>
    <row r="28" spans="2:26" ht="18" customHeight="1">
      <c r="B28" s="253"/>
      <c r="C28" s="256" t="s">
        <v>130</v>
      </c>
      <c r="D28" s="274" t="s">
        <v>459</v>
      </c>
      <c r="E28" s="69">
        <v>1150</v>
      </c>
      <c r="F28" s="196"/>
      <c r="G28" s="22"/>
      <c r="H28" s="83"/>
      <c r="I28" s="172"/>
      <c r="J28" s="86"/>
      <c r="K28" s="221"/>
      <c r="L28" s="22"/>
      <c r="M28" s="83"/>
      <c r="N28" s="70"/>
      <c r="O28" s="69"/>
      <c r="P28" s="81"/>
      <c r="Q28" s="253"/>
      <c r="R28" s="256" t="s">
        <v>140</v>
      </c>
      <c r="S28" s="179" t="s">
        <v>379</v>
      </c>
      <c r="T28" s="69">
        <v>1550</v>
      </c>
      <c r="U28" s="196"/>
      <c r="V28" s="87"/>
      <c r="W28" s="83"/>
      <c r="X28" s="70"/>
      <c r="Y28" s="69"/>
      <c r="Z28" s="24"/>
    </row>
    <row r="29" spans="2:26" ht="18" customHeight="1">
      <c r="B29" s="253"/>
      <c r="C29" s="256" t="s">
        <v>131</v>
      </c>
      <c r="D29" s="274" t="s">
        <v>367</v>
      </c>
      <c r="E29" s="69">
        <v>900</v>
      </c>
      <c r="F29" s="196"/>
      <c r="G29" s="22"/>
      <c r="H29" s="74"/>
      <c r="I29" s="167"/>
      <c r="J29" s="86"/>
      <c r="K29" s="24"/>
      <c r="L29" s="22"/>
      <c r="M29" s="83"/>
      <c r="N29" s="70"/>
      <c r="O29" s="69"/>
      <c r="P29" s="81"/>
      <c r="Q29" s="253"/>
      <c r="R29" s="256" t="s">
        <v>461</v>
      </c>
      <c r="S29" s="179" t="s">
        <v>379</v>
      </c>
      <c r="T29" s="69">
        <v>2100</v>
      </c>
      <c r="U29" s="196"/>
      <c r="V29" s="87"/>
      <c r="W29" s="83"/>
      <c r="X29" s="70"/>
      <c r="Y29" s="69"/>
      <c r="Z29" s="24"/>
    </row>
    <row r="30" spans="2:26" ht="18" customHeight="1">
      <c r="B30" s="253"/>
      <c r="C30" s="256" t="s">
        <v>132</v>
      </c>
      <c r="D30" s="274" t="s">
        <v>459</v>
      </c>
      <c r="E30" s="69">
        <v>1750</v>
      </c>
      <c r="F30" s="196"/>
      <c r="G30" s="22"/>
      <c r="H30" s="74"/>
      <c r="I30" s="167"/>
      <c r="J30" s="86"/>
      <c r="K30" s="24"/>
      <c r="L30" s="22"/>
      <c r="M30" s="83"/>
      <c r="N30" s="70"/>
      <c r="O30" s="69"/>
      <c r="P30" s="81"/>
      <c r="Q30" s="253"/>
      <c r="R30" s="256"/>
      <c r="S30" s="258"/>
      <c r="T30" s="248"/>
      <c r="U30" s="218"/>
      <c r="V30" s="87"/>
      <c r="W30" s="83"/>
      <c r="X30" s="70"/>
      <c r="Y30" s="69"/>
      <c r="Z30" s="24"/>
    </row>
    <row r="31" spans="2:26" ht="18" customHeight="1">
      <c r="B31" s="253"/>
      <c r="C31" s="256" t="s">
        <v>133</v>
      </c>
      <c r="D31" s="274" t="s">
        <v>459</v>
      </c>
      <c r="E31" s="69">
        <v>3350</v>
      </c>
      <c r="F31" s="196"/>
      <c r="G31" s="22"/>
      <c r="H31" s="74"/>
      <c r="I31" s="167"/>
      <c r="J31" s="86"/>
      <c r="K31" s="24"/>
      <c r="L31" s="22"/>
      <c r="M31" s="83"/>
      <c r="N31" s="70"/>
      <c r="O31" s="69"/>
      <c r="P31" s="81"/>
      <c r="Q31" s="22"/>
      <c r="R31" s="83"/>
      <c r="S31" s="70"/>
      <c r="T31" s="69"/>
      <c r="U31" s="81"/>
      <c r="V31" s="87"/>
      <c r="W31" s="83"/>
      <c r="X31" s="70"/>
      <c r="Y31" s="69"/>
      <c r="Z31" s="24"/>
    </row>
    <row r="32" spans="2:26" ht="18" customHeight="1">
      <c r="B32" s="253"/>
      <c r="C32" s="256" t="s">
        <v>134</v>
      </c>
      <c r="D32" s="274" t="s">
        <v>459</v>
      </c>
      <c r="E32" s="69">
        <v>2550</v>
      </c>
      <c r="F32" s="196"/>
      <c r="G32" s="22"/>
      <c r="H32" s="74"/>
      <c r="I32" s="167"/>
      <c r="J32" s="86"/>
      <c r="K32" s="24"/>
      <c r="L32" s="22"/>
      <c r="M32" s="83"/>
      <c r="N32" s="70"/>
      <c r="O32" s="69"/>
      <c r="P32" s="81"/>
      <c r="Q32" s="22"/>
      <c r="R32" s="83"/>
      <c r="S32" s="70"/>
      <c r="T32" s="69"/>
      <c r="U32" s="81"/>
      <c r="V32" s="87"/>
      <c r="W32" s="83"/>
      <c r="X32" s="70"/>
      <c r="Y32" s="69"/>
      <c r="Z32" s="24"/>
    </row>
    <row r="33" spans="2:26" ht="18" customHeight="1">
      <c r="B33" s="253"/>
      <c r="C33" s="256" t="s">
        <v>135</v>
      </c>
      <c r="D33" s="274" t="s">
        <v>459</v>
      </c>
      <c r="E33" s="69">
        <v>2600</v>
      </c>
      <c r="F33" s="196"/>
      <c r="G33" s="22"/>
      <c r="H33" s="74"/>
      <c r="I33" s="167"/>
      <c r="J33" s="61"/>
      <c r="K33" s="24"/>
      <c r="L33" s="22"/>
      <c r="M33" s="74"/>
      <c r="N33" s="58"/>
      <c r="O33" s="59"/>
      <c r="P33" s="81"/>
      <c r="Q33" s="22"/>
      <c r="R33" s="83"/>
      <c r="S33" s="70"/>
      <c r="T33" s="69"/>
      <c r="U33" s="81"/>
      <c r="V33" s="87"/>
      <c r="W33" s="83"/>
      <c r="X33" s="70"/>
      <c r="Y33" s="69"/>
      <c r="Z33" s="24"/>
    </row>
    <row r="34" spans="2:26" ht="18" customHeight="1">
      <c r="B34" s="253"/>
      <c r="C34" s="256" t="s">
        <v>136</v>
      </c>
      <c r="D34" s="300" t="s">
        <v>528</v>
      </c>
      <c r="E34" s="69">
        <v>1550</v>
      </c>
      <c r="F34" s="196"/>
      <c r="G34" s="22"/>
      <c r="H34" s="74"/>
      <c r="I34" s="167"/>
      <c r="J34" s="61"/>
      <c r="K34" s="24"/>
      <c r="L34" s="22"/>
      <c r="M34" s="74"/>
      <c r="N34" s="58"/>
      <c r="O34" s="59"/>
      <c r="P34" s="81"/>
      <c r="Q34" s="22"/>
      <c r="R34" s="83"/>
      <c r="S34" s="70"/>
      <c r="T34" s="69"/>
      <c r="U34" s="81"/>
      <c r="V34" s="87"/>
      <c r="W34" s="83"/>
      <c r="X34" s="70"/>
      <c r="Y34" s="69"/>
      <c r="Z34" s="24"/>
    </row>
    <row r="35" spans="2:26" ht="18" customHeight="1">
      <c r="B35" s="22"/>
      <c r="C35" s="83"/>
      <c r="D35" s="179"/>
      <c r="E35" s="69"/>
      <c r="F35" s="197"/>
      <c r="G35" s="22"/>
      <c r="H35" s="74"/>
      <c r="I35" s="167"/>
      <c r="J35" s="61"/>
      <c r="K35" s="24"/>
      <c r="L35" s="22"/>
      <c r="M35" s="74"/>
      <c r="N35" s="58"/>
      <c r="O35" s="59"/>
      <c r="P35" s="81"/>
      <c r="Q35" s="22"/>
      <c r="R35" s="83"/>
      <c r="S35" s="70"/>
      <c r="T35" s="69"/>
      <c r="U35" s="81"/>
      <c r="V35" s="87"/>
      <c r="W35" s="83"/>
      <c r="X35" s="70"/>
      <c r="Y35" s="69"/>
      <c r="Z35" s="24"/>
    </row>
    <row r="36" spans="2:26" ht="18" customHeight="1">
      <c r="B36" s="20"/>
      <c r="C36" s="75"/>
      <c r="D36" s="113"/>
      <c r="E36" s="68"/>
      <c r="F36" s="18"/>
      <c r="G36" s="19"/>
      <c r="H36" s="75"/>
      <c r="I36" s="80"/>
      <c r="J36" s="68"/>
      <c r="K36" s="21"/>
      <c r="L36" s="19"/>
      <c r="M36" s="67"/>
      <c r="N36" s="63"/>
      <c r="O36" s="68"/>
      <c r="P36" s="85"/>
      <c r="Q36" s="19"/>
      <c r="R36" s="79"/>
      <c r="S36" s="66"/>
      <c r="T36" s="64"/>
      <c r="U36" s="85"/>
      <c r="V36" s="88"/>
      <c r="W36" s="65"/>
      <c r="X36" s="66"/>
      <c r="Y36" s="64"/>
      <c r="Z36" s="21"/>
    </row>
    <row r="37" spans="2:26" ht="18" customHeight="1">
      <c r="B37" s="447" t="s">
        <v>1</v>
      </c>
      <c r="C37" s="478"/>
      <c r="D37" s="479"/>
      <c r="E37" s="25">
        <f>SUM(E24:E35)</f>
        <v>20450</v>
      </c>
      <c r="F37" s="18">
        <f>SUM(F24:F35)</f>
        <v>0</v>
      </c>
      <c r="G37" s="463" t="s">
        <v>1</v>
      </c>
      <c r="H37" s="480"/>
      <c r="I37" s="480"/>
      <c r="J37" s="25">
        <f>SUM(J24:J35)</f>
        <v>700</v>
      </c>
      <c r="K37" s="21">
        <f>SUM(K24:K35)</f>
        <v>0</v>
      </c>
      <c r="L37" s="463" t="s">
        <v>1</v>
      </c>
      <c r="M37" s="480"/>
      <c r="N37" s="480"/>
      <c r="O37" s="25">
        <f>SUM(O24:O35)</f>
        <v>0</v>
      </c>
      <c r="P37" s="21">
        <f>SUM(P24:P35)</f>
        <v>0</v>
      </c>
      <c r="Q37" s="463" t="s">
        <v>1</v>
      </c>
      <c r="R37" s="480"/>
      <c r="S37" s="480"/>
      <c r="T37" s="25">
        <f>SUM(T24:T35)</f>
        <v>11800</v>
      </c>
      <c r="U37" s="21">
        <f>SUM(U24:U35)</f>
        <v>0</v>
      </c>
      <c r="V37" s="480" t="s">
        <v>1</v>
      </c>
      <c r="W37" s="480"/>
      <c r="X37" s="480"/>
      <c r="Y37" s="25">
        <f>SUM(Y24:Y36)</f>
        <v>1050</v>
      </c>
      <c r="Z37" s="21">
        <f>SUM(Z24:AA36)</f>
        <v>0</v>
      </c>
    </row>
    <row r="38" spans="2:30" s="3" customFormat="1" ht="13.5" customHeight="1">
      <c r="B38" s="8" t="s">
        <v>522</v>
      </c>
      <c r="C38" s="6"/>
      <c r="D38" s="1"/>
      <c r="E38" s="227"/>
      <c r="F38" s="228"/>
      <c r="G38" s="1"/>
      <c r="H38" s="1"/>
      <c r="I38" s="1"/>
      <c r="J38" s="227"/>
      <c r="K38" s="229"/>
      <c r="L38" s="1"/>
      <c r="M38" s="1"/>
      <c r="N38" s="1"/>
      <c r="O38" s="227"/>
      <c r="P38" s="230"/>
      <c r="Q38" s="1"/>
      <c r="R38" s="1"/>
      <c r="S38" s="1"/>
      <c r="T38" s="227"/>
      <c r="U38" s="229"/>
      <c r="V38" s="1"/>
      <c r="W38" s="1"/>
      <c r="X38" s="1"/>
      <c r="Y38" s="227"/>
      <c r="Z38" s="230"/>
      <c r="AA38" s="226"/>
      <c r="AB38" s="231"/>
      <c r="AC38" s="232"/>
      <c r="AD38" s="226"/>
    </row>
    <row r="39" spans="2:29" s="3" customFormat="1" ht="14.25" customHeight="1">
      <c r="B39" s="450" t="s">
        <v>523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206"/>
      <c r="Z39" s="206"/>
      <c r="AA39" s="206"/>
      <c r="AB39" s="206"/>
      <c r="AC39" s="206"/>
    </row>
    <row r="40" spans="2:29" s="3" customFormat="1" ht="14.25" customHeight="1">
      <c r="B40" s="450" t="s">
        <v>520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206"/>
      <c r="Z40" s="206"/>
      <c r="AA40" s="206"/>
      <c r="AB40" s="206"/>
      <c r="AC40" s="206"/>
    </row>
    <row r="41" spans="2:29" s="3" customFormat="1" ht="13.5">
      <c r="B41" s="450" t="s">
        <v>521</v>
      </c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206"/>
      <c r="Z41" s="206"/>
      <c r="AA41" s="206"/>
      <c r="AB41" s="206"/>
      <c r="AC41" s="206"/>
    </row>
    <row r="42" spans="2:26" s="3" customFormat="1" ht="8.25" customHeight="1">
      <c r="B42" s="8"/>
      <c r="C42" s="1"/>
      <c r="D42" s="1"/>
      <c r="E42" s="227"/>
      <c r="F42" s="228"/>
      <c r="G42" s="1"/>
      <c r="H42" s="1"/>
      <c r="I42" s="1"/>
      <c r="J42" s="227"/>
      <c r="K42" s="229"/>
      <c r="L42" s="1"/>
      <c r="M42" s="1"/>
      <c r="N42" s="1"/>
      <c r="O42" s="227"/>
      <c r="P42" s="230"/>
      <c r="Q42" s="1"/>
      <c r="R42" s="1"/>
      <c r="S42" s="1"/>
      <c r="T42" s="227"/>
      <c r="U42" s="229"/>
      <c r="V42" s="1"/>
      <c r="W42" s="1"/>
      <c r="X42" s="1"/>
      <c r="Y42" s="227"/>
      <c r="Z42" s="230"/>
    </row>
    <row r="43" spans="2:26" ht="16.5" customHeight="1">
      <c r="B43" s="10" t="s">
        <v>388</v>
      </c>
      <c r="C43" s="11"/>
      <c r="E43" s="11"/>
      <c r="F43" s="11"/>
      <c r="H43" s="11"/>
      <c r="J43" s="11"/>
      <c r="K43" s="11"/>
      <c r="M43" s="12"/>
      <c r="O43" s="16"/>
      <c r="P43" s="17"/>
      <c r="R43" s="12"/>
      <c r="T43" s="16"/>
      <c r="U43" s="17"/>
      <c r="V43" s="449" t="str">
        <f>'岐阜県集計表'!O41</f>
        <v>（2024年5月現在）</v>
      </c>
      <c r="W43" s="486"/>
      <c r="X43" s="486"/>
      <c r="Y43" s="486"/>
      <c r="Z43" s="486"/>
    </row>
  </sheetData>
  <sheetProtection password="CCCF" sheet="1" selectLockedCells="1"/>
  <mergeCells count="61"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C4:E4"/>
    <mergeCell ref="B5:E5"/>
    <mergeCell ref="G5:J5"/>
    <mergeCell ref="L5:O5"/>
    <mergeCell ref="B14:D14"/>
    <mergeCell ref="F15:G15"/>
    <mergeCell ref="E2:F2"/>
    <mergeCell ref="G2:L2"/>
    <mergeCell ref="M2:N2"/>
    <mergeCell ref="O2:S2"/>
    <mergeCell ref="T2:U2"/>
    <mergeCell ref="V2:Z2"/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H36:J36 O6:P13 J6:J9 M10:N13 E6:E13 W6:Y13 R10:T13 H20:J20 W17:Y20 U18:U20 M17:O20 S30:S36 S18:S20 B38:B42 C42:Z42 C38:Z38 J24 O24:O36 P28:P36 W24:Y36 M28:N36 E24:E36 U30:U36 R28:R36 T28:T36 R17:R20 T17:T20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1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14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DJ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65">
        <f>SUM(O4+O19+O27)</f>
        <v>0</v>
      </c>
      <c r="W3" s="466"/>
      <c r="X3" s="466"/>
      <c r="Y3" s="466"/>
      <c r="Z3" s="171" t="s">
        <v>0</v>
      </c>
    </row>
    <row r="4" spans="2:27" ht="30" customHeight="1">
      <c r="B4" s="11" t="s">
        <v>18</v>
      </c>
      <c r="C4" s="446" t="s">
        <v>144</v>
      </c>
      <c r="D4" s="446"/>
      <c r="E4" s="446"/>
      <c r="F4" s="444" t="s">
        <v>8</v>
      </c>
      <c r="G4" s="444"/>
      <c r="H4" s="445">
        <f>SUM(E18+J18+O18+T18+Y18)</f>
        <v>38750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SUM(F18+K18+P18+U18+Z18)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147</v>
      </c>
      <c r="D6" s="272" t="s">
        <v>524</v>
      </c>
      <c r="E6" s="71">
        <v>2350</v>
      </c>
      <c r="F6" s="199"/>
      <c r="G6" s="12"/>
      <c r="H6" s="108"/>
      <c r="I6" s="177"/>
      <c r="J6" s="55"/>
      <c r="K6" s="116"/>
      <c r="L6" s="20"/>
      <c r="M6" s="117" t="s">
        <v>156</v>
      </c>
      <c r="N6" s="178"/>
      <c r="O6" s="71">
        <v>1000</v>
      </c>
      <c r="P6" s="199"/>
      <c r="Q6" s="249"/>
      <c r="R6" s="254" t="s">
        <v>156</v>
      </c>
      <c r="S6" s="255" t="s">
        <v>360</v>
      </c>
      <c r="T6" s="69">
        <v>1950</v>
      </c>
      <c r="U6" s="199"/>
      <c r="V6" s="56"/>
      <c r="W6" s="73" t="s">
        <v>150</v>
      </c>
      <c r="X6" s="54"/>
      <c r="Y6" s="71">
        <v>300</v>
      </c>
      <c r="Z6" s="199"/>
    </row>
    <row r="7" spans="2:26" ht="18" customHeight="1">
      <c r="B7" s="253"/>
      <c r="C7" s="273" t="s">
        <v>148</v>
      </c>
      <c r="D7" s="274" t="s">
        <v>367</v>
      </c>
      <c r="E7" s="69">
        <v>5300</v>
      </c>
      <c r="F7" s="196"/>
      <c r="G7" s="23"/>
      <c r="H7" s="74"/>
      <c r="I7" s="176"/>
      <c r="J7" s="59"/>
      <c r="K7" s="27"/>
      <c r="L7" s="22"/>
      <c r="M7" s="83"/>
      <c r="N7" s="179"/>
      <c r="O7" s="69"/>
      <c r="P7" s="197"/>
      <c r="Q7" s="253"/>
      <c r="R7" s="256" t="s">
        <v>150</v>
      </c>
      <c r="S7" s="255" t="s">
        <v>359</v>
      </c>
      <c r="T7" s="69">
        <v>3100</v>
      </c>
      <c r="U7" s="196"/>
      <c r="V7" s="60"/>
      <c r="W7" s="74" t="s">
        <v>159</v>
      </c>
      <c r="X7" s="58"/>
      <c r="Y7" s="69">
        <v>650</v>
      </c>
      <c r="Z7" s="196"/>
    </row>
    <row r="8" spans="2:26" ht="18" customHeight="1">
      <c r="B8" s="253"/>
      <c r="C8" s="273" t="s">
        <v>149</v>
      </c>
      <c r="D8" s="274" t="s">
        <v>367</v>
      </c>
      <c r="E8" s="69">
        <v>1450</v>
      </c>
      <c r="F8" s="196"/>
      <c r="G8" s="23"/>
      <c r="H8" s="74"/>
      <c r="I8" s="176"/>
      <c r="J8" s="59"/>
      <c r="K8" s="27"/>
      <c r="L8" s="22"/>
      <c r="M8" s="83"/>
      <c r="N8" s="179"/>
      <c r="O8" s="69"/>
      <c r="P8" s="197"/>
      <c r="Q8" s="253"/>
      <c r="R8" s="256" t="s">
        <v>157</v>
      </c>
      <c r="S8" s="255" t="s">
        <v>359</v>
      </c>
      <c r="T8" s="69">
        <v>2800</v>
      </c>
      <c r="U8" s="196"/>
      <c r="V8" s="87"/>
      <c r="W8" s="83" t="s">
        <v>148</v>
      </c>
      <c r="X8" s="70"/>
      <c r="Y8" s="69">
        <v>600</v>
      </c>
      <c r="Z8" s="196"/>
    </row>
    <row r="9" spans="2:26" ht="18" customHeight="1">
      <c r="B9" s="253"/>
      <c r="C9" s="256" t="s">
        <v>150</v>
      </c>
      <c r="D9" s="255" t="s">
        <v>459</v>
      </c>
      <c r="E9" s="69">
        <v>1650</v>
      </c>
      <c r="F9" s="196"/>
      <c r="G9" s="23"/>
      <c r="H9" s="74"/>
      <c r="I9" s="176"/>
      <c r="J9" s="69"/>
      <c r="K9" s="27"/>
      <c r="L9" s="22"/>
      <c r="M9" s="83"/>
      <c r="N9" s="179"/>
      <c r="O9" s="69"/>
      <c r="P9" s="218"/>
      <c r="Q9" s="253"/>
      <c r="R9" s="256" t="s">
        <v>158</v>
      </c>
      <c r="S9" s="268" t="s">
        <v>359</v>
      </c>
      <c r="T9" s="69">
        <v>1750</v>
      </c>
      <c r="U9" s="196"/>
      <c r="V9" s="60"/>
      <c r="W9" s="74"/>
      <c r="X9" s="58"/>
      <c r="Y9" s="59"/>
      <c r="Z9" s="220"/>
    </row>
    <row r="10" spans="2:26" ht="18" customHeight="1">
      <c r="B10" s="253"/>
      <c r="C10" s="256" t="s">
        <v>151</v>
      </c>
      <c r="D10" s="255" t="s">
        <v>531</v>
      </c>
      <c r="E10" s="69">
        <v>2150</v>
      </c>
      <c r="F10" s="196"/>
      <c r="G10" s="23"/>
      <c r="H10" s="74"/>
      <c r="I10" s="176"/>
      <c r="J10" s="86"/>
      <c r="K10" s="27"/>
      <c r="L10" s="22"/>
      <c r="M10" s="83"/>
      <c r="N10" s="70"/>
      <c r="O10" s="69"/>
      <c r="P10" s="81"/>
      <c r="Q10" s="253"/>
      <c r="R10" s="256" t="s">
        <v>155</v>
      </c>
      <c r="S10" s="268" t="s">
        <v>17</v>
      </c>
      <c r="T10" s="69">
        <v>500</v>
      </c>
      <c r="U10" s="196"/>
      <c r="V10" s="87"/>
      <c r="W10" s="83"/>
      <c r="X10" s="70"/>
      <c r="Y10" s="69"/>
      <c r="Z10" s="24"/>
    </row>
    <row r="11" spans="2:26" ht="18" customHeight="1">
      <c r="B11" s="253"/>
      <c r="C11" s="256" t="s">
        <v>152</v>
      </c>
      <c r="D11" s="255" t="s">
        <v>532</v>
      </c>
      <c r="E11" s="69">
        <v>3950</v>
      </c>
      <c r="F11" s="196"/>
      <c r="G11" s="23"/>
      <c r="H11" s="74"/>
      <c r="I11" s="176"/>
      <c r="J11" s="61"/>
      <c r="K11" s="27"/>
      <c r="L11" s="22"/>
      <c r="M11" s="74"/>
      <c r="N11" s="180"/>
      <c r="O11" s="59"/>
      <c r="P11" s="81"/>
      <c r="Q11" s="253"/>
      <c r="R11" s="256"/>
      <c r="S11" s="268"/>
      <c r="T11" s="69"/>
      <c r="U11" s="197"/>
      <c r="V11" s="87"/>
      <c r="W11" s="83"/>
      <c r="X11" s="70"/>
      <c r="Y11" s="69"/>
      <c r="Z11" s="24"/>
    </row>
    <row r="12" spans="2:26" ht="18" customHeight="1">
      <c r="B12" s="253"/>
      <c r="C12" s="256" t="s">
        <v>153</v>
      </c>
      <c r="D12" s="255" t="s">
        <v>533</v>
      </c>
      <c r="E12" s="69">
        <v>3700</v>
      </c>
      <c r="F12" s="196"/>
      <c r="G12" s="23"/>
      <c r="H12" s="74"/>
      <c r="I12" s="176"/>
      <c r="J12" s="61"/>
      <c r="K12" s="27"/>
      <c r="L12" s="22"/>
      <c r="M12" s="74"/>
      <c r="N12" s="180"/>
      <c r="O12" s="59"/>
      <c r="P12" s="81"/>
      <c r="Q12" s="253"/>
      <c r="R12" s="256"/>
      <c r="S12" s="268"/>
      <c r="T12" s="248"/>
      <c r="U12" s="219"/>
      <c r="V12" s="87"/>
      <c r="W12" s="493"/>
      <c r="X12" s="494"/>
      <c r="Y12" s="69"/>
      <c r="Z12" s="24"/>
    </row>
    <row r="13" spans="2:26" ht="18" customHeight="1">
      <c r="B13" s="253"/>
      <c r="C13" s="256" t="s">
        <v>154</v>
      </c>
      <c r="D13" s="255" t="s">
        <v>534</v>
      </c>
      <c r="E13" s="69">
        <v>2500</v>
      </c>
      <c r="F13" s="196"/>
      <c r="G13" s="23"/>
      <c r="H13" s="74"/>
      <c r="I13" s="176"/>
      <c r="J13" s="61"/>
      <c r="K13" s="27"/>
      <c r="L13" s="22"/>
      <c r="M13" s="74"/>
      <c r="N13" s="180"/>
      <c r="O13" s="59"/>
      <c r="P13" s="81"/>
      <c r="Q13" s="253"/>
      <c r="R13" s="256"/>
      <c r="S13" s="268"/>
      <c r="T13" s="248"/>
      <c r="U13" s="219"/>
      <c r="V13" s="87"/>
      <c r="W13" s="83"/>
      <c r="X13" s="70"/>
      <c r="Y13" s="69"/>
      <c r="Z13" s="24"/>
    </row>
    <row r="14" spans="2:26" ht="18" customHeight="1">
      <c r="B14" s="253"/>
      <c r="C14" s="256" t="s">
        <v>392</v>
      </c>
      <c r="D14" s="255" t="s">
        <v>528</v>
      </c>
      <c r="E14" s="69">
        <v>2150</v>
      </c>
      <c r="F14" s="196"/>
      <c r="G14" s="23"/>
      <c r="H14" s="74"/>
      <c r="I14" s="176"/>
      <c r="J14" s="61"/>
      <c r="K14" s="27"/>
      <c r="L14" s="22"/>
      <c r="M14" s="74"/>
      <c r="N14" s="180"/>
      <c r="O14" s="59"/>
      <c r="P14" s="81"/>
      <c r="Q14" s="253"/>
      <c r="R14" s="256"/>
      <c r="S14" s="268"/>
      <c r="T14" s="248"/>
      <c r="U14" s="163"/>
      <c r="V14" s="87"/>
      <c r="W14" s="83"/>
      <c r="X14" s="70"/>
      <c r="Y14" s="69"/>
      <c r="Z14" s="24"/>
    </row>
    <row r="15" spans="2:26" ht="18" customHeight="1">
      <c r="B15" s="253"/>
      <c r="C15" s="256" t="s">
        <v>155</v>
      </c>
      <c r="D15" s="255" t="s">
        <v>530</v>
      </c>
      <c r="E15" s="69">
        <v>900</v>
      </c>
      <c r="F15" s="196"/>
      <c r="G15" s="23"/>
      <c r="H15" s="74"/>
      <c r="I15" s="176"/>
      <c r="J15" s="61"/>
      <c r="K15" s="27"/>
      <c r="L15" s="22"/>
      <c r="M15" s="74"/>
      <c r="N15" s="180"/>
      <c r="O15" s="59"/>
      <c r="P15" s="81"/>
      <c r="Q15" s="253"/>
      <c r="R15" s="256"/>
      <c r="S15" s="268"/>
      <c r="T15" s="248"/>
      <c r="U15" s="163"/>
      <c r="V15" s="87"/>
      <c r="W15" s="83"/>
      <c r="X15" s="70"/>
      <c r="Y15" s="69"/>
      <c r="Z15" s="24"/>
    </row>
    <row r="16" spans="2:26" ht="18" customHeight="1">
      <c r="B16" s="253"/>
      <c r="C16" s="256"/>
      <c r="D16" s="255"/>
      <c r="E16" s="69"/>
      <c r="F16" s="197"/>
      <c r="G16" s="23"/>
      <c r="H16" s="74"/>
      <c r="I16" s="176"/>
      <c r="J16" s="61"/>
      <c r="K16" s="27"/>
      <c r="L16" s="22"/>
      <c r="M16" s="74"/>
      <c r="N16" s="180"/>
      <c r="O16" s="59"/>
      <c r="P16" s="81"/>
      <c r="Q16" s="253"/>
      <c r="R16" s="256"/>
      <c r="S16" s="268"/>
      <c r="T16" s="248"/>
      <c r="U16" s="163"/>
      <c r="V16" s="87"/>
      <c r="W16" s="83"/>
      <c r="X16" s="70"/>
      <c r="Y16" s="69"/>
      <c r="Z16" s="24"/>
    </row>
    <row r="17" spans="2:26" ht="18" customHeight="1">
      <c r="B17" s="249"/>
      <c r="C17" s="260"/>
      <c r="D17" s="276"/>
      <c r="E17" s="262"/>
      <c r="F17" s="21"/>
      <c r="G17" s="14"/>
      <c r="H17" s="75"/>
      <c r="I17" s="80"/>
      <c r="J17" s="68"/>
      <c r="K17" s="18"/>
      <c r="L17" s="19"/>
      <c r="M17" s="67"/>
      <c r="N17" s="63"/>
      <c r="O17" s="68"/>
      <c r="P17" s="85"/>
      <c r="Q17" s="259"/>
      <c r="R17" s="260"/>
      <c r="S17" s="270"/>
      <c r="T17" s="262"/>
      <c r="U17" s="85"/>
      <c r="V17" s="88"/>
      <c r="W17" s="65"/>
      <c r="X17" s="66"/>
      <c r="Y17" s="64"/>
      <c r="Z17" s="21"/>
    </row>
    <row r="18" spans="2:26" ht="18" customHeight="1">
      <c r="B18" s="476" t="s">
        <v>1</v>
      </c>
      <c r="C18" s="488"/>
      <c r="D18" s="489"/>
      <c r="E18" s="263">
        <f>SUM(E6:E16)</f>
        <v>26100</v>
      </c>
      <c r="F18" s="21">
        <f>SUM(F6:F16)</f>
        <v>0</v>
      </c>
      <c r="G18" s="480" t="s">
        <v>1</v>
      </c>
      <c r="H18" s="480"/>
      <c r="I18" s="480"/>
      <c r="J18" s="25">
        <f>SUM(J6:J16)</f>
        <v>0</v>
      </c>
      <c r="K18" s="18">
        <f>SUM(K6:K16)</f>
        <v>0</v>
      </c>
      <c r="L18" s="463" t="s">
        <v>1</v>
      </c>
      <c r="M18" s="480"/>
      <c r="N18" s="480"/>
      <c r="O18" s="25">
        <f>SUM(O6:O16)</f>
        <v>1000</v>
      </c>
      <c r="P18" s="21">
        <f>SUM(P6:P16)</f>
        <v>0</v>
      </c>
      <c r="Q18" s="483" t="s">
        <v>1</v>
      </c>
      <c r="R18" s="484"/>
      <c r="S18" s="484"/>
      <c r="T18" s="263">
        <f>SUM(T6:T16)</f>
        <v>10100</v>
      </c>
      <c r="U18" s="21">
        <f>SUM(U6:U16)</f>
        <v>0</v>
      </c>
      <c r="V18" s="480" t="s">
        <v>1</v>
      </c>
      <c r="W18" s="480"/>
      <c r="X18" s="480"/>
      <c r="Y18" s="25">
        <f>SUM(Y6:Y16)</f>
        <v>1550</v>
      </c>
      <c r="Z18" s="21">
        <f>SUM(Z6:Z16)</f>
        <v>0</v>
      </c>
    </row>
    <row r="19" spans="2:27" ht="30" customHeight="1">
      <c r="B19" s="264" t="s">
        <v>174</v>
      </c>
      <c r="C19" s="490" t="s">
        <v>145</v>
      </c>
      <c r="D19" s="490"/>
      <c r="E19" s="490"/>
      <c r="F19" s="444" t="s">
        <v>8</v>
      </c>
      <c r="G19" s="444"/>
      <c r="H19" s="445">
        <f>SUM(E26+J26+O26+T26+Y26)</f>
        <v>8050</v>
      </c>
      <c r="I19" s="444"/>
      <c r="J19" s="4" t="s">
        <v>0</v>
      </c>
      <c r="K19" s="4" t="s">
        <v>11</v>
      </c>
      <c r="L19" s="5"/>
      <c r="M19" s="174" t="s">
        <v>10</v>
      </c>
      <c r="N19" s="5"/>
      <c r="O19" s="457">
        <f>SUM(F26+K26+P26+U26+Z26)</f>
        <v>0</v>
      </c>
      <c r="P19" s="458"/>
      <c r="Q19" s="485" t="s">
        <v>0</v>
      </c>
      <c r="R19" s="485"/>
      <c r="S19" s="264"/>
      <c r="T19" s="265"/>
      <c r="U19" s="17"/>
      <c r="V19" s="11"/>
      <c r="W19" s="11"/>
      <c r="X19" s="11"/>
      <c r="Y19" s="11"/>
      <c r="Z19" s="11"/>
      <c r="AA19" s="11"/>
    </row>
    <row r="20" spans="2:26" ht="18" customHeight="1">
      <c r="B20" s="476" t="s">
        <v>14</v>
      </c>
      <c r="C20" s="477"/>
      <c r="D20" s="477"/>
      <c r="E20" s="477"/>
      <c r="F20" s="26" t="s">
        <v>12</v>
      </c>
      <c r="G20" s="442" t="s">
        <v>15</v>
      </c>
      <c r="H20" s="442"/>
      <c r="I20" s="442"/>
      <c r="J20" s="443"/>
      <c r="K20" s="13" t="s">
        <v>12</v>
      </c>
      <c r="L20" s="447" t="s">
        <v>16</v>
      </c>
      <c r="M20" s="442"/>
      <c r="N20" s="442"/>
      <c r="O20" s="442"/>
      <c r="P20" s="26" t="s">
        <v>12</v>
      </c>
      <c r="Q20" s="476" t="s">
        <v>73</v>
      </c>
      <c r="R20" s="477"/>
      <c r="S20" s="477"/>
      <c r="T20" s="477"/>
      <c r="U20" s="26" t="s">
        <v>12</v>
      </c>
      <c r="V20" s="442" t="s">
        <v>13</v>
      </c>
      <c r="W20" s="442"/>
      <c r="X20" s="442"/>
      <c r="Y20" s="443"/>
      <c r="Z20" s="15" t="s">
        <v>12</v>
      </c>
    </row>
    <row r="21" spans="2:26" ht="18" customHeight="1">
      <c r="B21" s="249"/>
      <c r="C21" s="280" t="s">
        <v>515</v>
      </c>
      <c r="D21" s="281" t="s">
        <v>525</v>
      </c>
      <c r="E21" s="71">
        <v>1050</v>
      </c>
      <c r="F21" s="199"/>
      <c r="G21" s="12"/>
      <c r="H21" s="125"/>
      <c r="I21" s="58"/>
      <c r="J21" s="55"/>
      <c r="K21" s="116"/>
      <c r="L21" s="20"/>
      <c r="M21" s="83"/>
      <c r="N21" s="181"/>
      <c r="O21" s="69"/>
      <c r="P21" s="198"/>
      <c r="Q21" s="249"/>
      <c r="R21" s="286" t="s">
        <v>162</v>
      </c>
      <c r="S21" s="272" t="s">
        <v>359</v>
      </c>
      <c r="T21" s="252">
        <v>1000</v>
      </c>
      <c r="U21" s="199"/>
      <c r="V21" s="56"/>
      <c r="W21" s="74" t="s">
        <v>164</v>
      </c>
      <c r="X21" s="58"/>
      <c r="Y21" s="69">
        <v>350</v>
      </c>
      <c r="Z21" s="199"/>
    </row>
    <row r="22" spans="2:26" ht="18" customHeight="1">
      <c r="B22" s="253"/>
      <c r="C22" s="273" t="s">
        <v>516</v>
      </c>
      <c r="D22" s="274" t="s">
        <v>525</v>
      </c>
      <c r="E22" s="69">
        <v>1650</v>
      </c>
      <c r="F22" s="196"/>
      <c r="G22" s="23"/>
      <c r="H22" s="74"/>
      <c r="I22" s="58"/>
      <c r="J22" s="59"/>
      <c r="K22" s="27"/>
      <c r="L22" s="22"/>
      <c r="M22" s="83"/>
      <c r="N22" s="181"/>
      <c r="O22" s="69"/>
      <c r="P22" s="81"/>
      <c r="Q22" s="253"/>
      <c r="R22" s="256" t="s">
        <v>163</v>
      </c>
      <c r="S22" s="274" t="s">
        <v>76</v>
      </c>
      <c r="T22" s="248">
        <v>650</v>
      </c>
      <c r="U22" s="196"/>
      <c r="V22" s="60"/>
      <c r="W22" s="74"/>
      <c r="X22" s="58"/>
      <c r="Y22" s="69"/>
      <c r="Z22" s="221"/>
    </row>
    <row r="23" spans="2:26" ht="18" customHeight="1">
      <c r="B23" s="253"/>
      <c r="C23" s="273" t="s">
        <v>160</v>
      </c>
      <c r="D23" s="255" t="s">
        <v>528</v>
      </c>
      <c r="E23" s="69">
        <v>2200</v>
      </c>
      <c r="F23" s="196"/>
      <c r="G23" s="23"/>
      <c r="H23" s="74"/>
      <c r="I23" s="58"/>
      <c r="J23" s="59"/>
      <c r="K23" s="27"/>
      <c r="L23" s="22"/>
      <c r="M23" s="83"/>
      <c r="N23" s="181"/>
      <c r="O23" s="69"/>
      <c r="P23" s="163"/>
      <c r="Q23" s="253"/>
      <c r="R23" s="287"/>
      <c r="S23" s="288"/>
      <c r="T23" s="289"/>
      <c r="U23" s="218"/>
      <c r="V23" s="60"/>
      <c r="W23" s="74"/>
      <c r="X23" s="58"/>
      <c r="Y23" s="59"/>
      <c r="Z23" s="24"/>
    </row>
    <row r="24" spans="2:26" ht="18" customHeight="1">
      <c r="B24" s="253"/>
      <c r="C24" s="273" t="s">
        <v>161</v>
      </c>
      <c r="D24" s="255" t="s">
        <v>528</v>
      </c>
      <c r="E24" s="69">
        <v>1150</v>
      </c>
      <c r="F24" s="196"/>
      <c r="G24" s="23"/>
      <c r="H24" s="74"/>
      <c r="I24" s="180"/>
      <c r="J24" s="59"/>
      <c r="K24" s="27"/>
      <c r="L24" s="22"/>
      <c r="M24" s="83"/>
      <c r="N24" s="181"/>
      <c r="O24" s="69"/>
      <c r="P24" s="81"/>
      <c r="Q24" s="253"/>
      <c r="R24" s="256"/>
      <c r="S24" s="255"/>
      <c r="T24" s="248"/>
      <c r="U24" s="81"/>
      <c r="V24" s="60"/>
      <c r="W24" s="74"/>
      <c r="X24" s="58"/>
      <c r="Y24" s="59"/>
      <c r="Z24" s="24"/>
    </row>
    <row r="25" spans="2:26" ht="18" customHeight="1">
      <c r="B25" s="249"/>
      <c r="C25" s="260"/>
      <c r="D25" s="275"/>
      <c r="E25" s="262"/>
      <c r="F25" s="21"/>
      <c r="G25" s="14"/>
      <c r="H25" s="75"/>
      <c r="I25" s="63"/>
      <c r="J25" s="68"/>
      <c r="K25" s="18"/>
      <c r="L25" s="19"/>
      <c r="M25" s="67"/>
      <c r="N25" s="63"/>
      <c r="O25" s="64"/>
      <c r="P25" s="85"/>
      <c r="Q25" s="259"/>
      <c r="R25" s="260"/>
      <c r="S25" s="261"/>
      <c r="T25" s="262"/>
      <c r="U25" s="85"/>
      <c r="V25" s="77"/>
      <c r="W25" s="67"/>
      <c r="X25" s="63"/>
      <c r="Y25" s="68"/>
      <c r="Z25" s="21"/>
    </row>
    <row r="26" spans="2:26" ht="18" customHeight="1">
      <c r="B26" s="476" t="s">
        <v>1</v>
      </c>
      <c r="C26" s="488"/>
      <c r="D26" s="489"/>
      <c r="E26" s="263">
        <f>SUM(E21:E24)</f>
        <v>6050</v>
      </c>
      <c r="F26" s="21">
        <f>SUM(F21:F24)</f>
        <v>0</v>
      </c>
      <c r="G26" s="480" t="s">
        <v>1</v>
      </c>
      <c r="H26" s="480"/>
      <c r="I26" s="480"/>
      <c r="J26" s="25">
        <f>SUM(J21:J24)</f>
        <v>0</v>
      </c>
      <c r="K26" s="18">
        <f>SUM(K21:K24)</f>
        <v>0</v>
      </c>
      <c r="L26" s="463" t="s">
        <v>1</v>
      </c>
      <c r="M26" s="480"/>
      <c r="N26" s="480"/>
      <c r="O26" s="25">
        <f>SUM(O21:O25)</f>
        <v>0</v>
      </c>
      <c r="P26" s="21">
        <f>SUM(P21:P25)</f>
        <v>0</v>
      </c>
      <c r="Q26" s="483" t="s">
        <v>1</v>
      </c>
      <c r="R26" s="484"/>
      <c r="S26" s="484"/>
      <c r="T26" s="263">
        <f>SUM(T21:T24)</f>
        <v>1650</v>
      </c>
      <c r="U26" s="21">
        <f>SUM(U21:U24)</f>
        <v>0</v>
      </c>
      <c r="V26" s="480" t="s">
        <v>1</v>
      </c>
      <c r="W26" s="480"/>
      <c r="X26" s="480"/>
      <c r="Y26" s="25">
        <f>SUM(Y21:Y24)</f>
        <v>350</v>
      </c>
      <c r="Z26" s="21">
        <f>SUM(Z21:Z24)</f>
        <v>0</v>
      </c>
    </row>
    <row r="27" spans="2:27" ht="30" customHeight="1">
      <c r="B27" s="264" t="s">
        <v>95</v>
      </c>
      <c r="C27" s="490" t="s">
        <v>146</v>
      </c>
      <c r="D27" s="490"/>
      <c r="E27" s="490"/>
      <c r="F27" s="444" t="s">
        <v>8</v>
      </c>
      <c r="G27" s="444"/>
      <c r="H27" s="445">
        <f>SUM(E35+J35+O35+T35+Y35)</f>
        <v>15350</v>
      </c>
      <c r="I27" s="444"/>
      <c r="J27" s="4" t="s">
        <v>0</v>
      </c>
      <c r="K27" s="4" t="s">
        <v>11</v>
      </c>
      <c r="L27" s="5"/>
      <c r="M27" s="174" t="s">
        <v>10</v>
      </c>
      <c r="N27" s="5"/>
      <c r="O27" s="457">
        <f>SUM(F35+K35+P35+U35+Z35)</f>
        <v>0</v>
      </c>
      <c r="P27" s="458"/>
      <c r="Q27" s="485" t="s">
        <v>0</v>
      </c>
      <c r="R27" s="485"/>
      <c r="S27" s="264"/>
      <c r="T27" s="265"/>
      <c r="U27" s="17"/>
      <c r="V27" s="11"/>
      <c r="W27" s="11"/>
      <c r="X27" s="11"/>
      <c r="Y27" s="11"/>
      <c r="Z27" s="11"/>
      <c r="AA27" s="11"/>
    </row>
    <row r="28" spans="2:26" ht="18" customHeight="1">
      <c r="B28" s="476" t="s">
        <v>14</v>
      </c>
      <c r="C28" s="477"/>
      <c r="D28" s="477"/>
      <c r="E28" s="477"/>
      <c r="F28" s="26" t="s">
        <v>12</v>
      </c>
      <c r="G28" s="442" t="s">
        <v>15</v>
      </c>
      <c r="H28" s="442"/>
      <c r="I28" s="442"/>
      <c r="J28" s="443"/>
      <c r="K28" s="13" t="s">
        <v>12</v>
      </c>
      <c r="L28" s="447" t="s">
        <v>16</v>
      </c>
      <c r="M28" s="442"/>
      <c r="N28" s="442"/>
      <c r="O28" s="442"/>
      <c r="P28" s="26" t="s">
        <v>12</v>
      </c>
      <c r="Q28" s="476" t="s">
        <v>73</v>
      </c>
      <c r="R28" s="477"/>
      <c r="S28" s="477"/>
      <c r="T28" s="477"/>
      <c r="U28" s="26" t="s">
        <v>12</v>
      </c>
      <c r="V28" s="442" t="s">
        <v>13</v>
      </c>
      <c r="W28" s="442"/>
      <c r="X28" s="442"/>
      <c r="Y28" s="443"/>
      <c r="Z28" s="15" t="s">
        <v>12</v>
      </c>
    </row>
    <row r="29" spans="2:26" ht="18" customHeight="1">
      <c r="B29" s="249"/>
      <c r="C29" s="271" t="s">
        <v>165</v>
      </c>
      <c r="D29" s="272" t="s">
        <v>524</v>
      </c>
      <c r="E29" s="71">
        <v>2450</v>
      </c>
      <c r="F29" s="199"/>
      <c r="G29" s="12"/>
      <c r="H29" s="108"/>
      <c r="I29" s="166"/>
      <c r="J29" s="55"/>
      <c r="K29" s="116"/>
      <c r="L29" s="20"/>
      <c r="M29" s="108"/>
      <c r="N29" s="182"/>
      <c r="O29" s="55"/>
      <c r="P29" s="118"/>
      <c r="Q29" s="249"/>
      <c r="R29" s="250" t="s">
        <v>169</v>
      </c>
      <c r="S29" s="251" t="s">
        <v>361</v>
      </c>
      <c r="T29" s="133">
        <v>2200</v>
      </c>
      <c r="U29" s="199"/>
      <c r="V29" s="56"/>
      <c r="W29" s="73" t="s">
        <v>172</v>
      </c>
      <c r="X29" s="54"/>
      <c r="Y29" s="71">
        <v>300</v>
      </c>
      <c r="Z29" s="199"/>
    </row>
    <row r="30" spans="2:26" ht="18" customHeight="1">
      <c r="B30" s="253"/>
      <c r="C30" s="256" t="s">
        <v>546</v>
      </c>
      <c r="D30" s="274" t="s">
        <v>525</v>
      </c>
      <c r="E30" s="69">
        <v>3450</v>
      </c>
      <c r="F30" s="196"/>
      <c r="G30" s="23"/>
      <c r="H30" s="149"/>
      <c r="I30" s="54"/>
      <c r="J30" s="59"/>
      <c r="K30" s="27"/>
      <c r="L30" s="22"/>
      <c r="M30" s="83"/>
      <c r="N30" s="176"/>
      <c r="O30" s="59"/>
      <c r="P30" s="81"/>
      <c r="Q30" s="253"/>
      <c r="R30" s="254" t="s">
        <v>170</v>
      </c>
      <c r="S30" s="255" t="s">
        <v>361</v>
      </c>
      <c r="T30" s="69">
        <v>1450</v>
      </c>
      <c r="U30" s="196"/>
      <c r="V30" s="60"/>
      <c r="W30" s="83" t="s">
        <v>173</v>
      </c>
      <c r="X30" s="70"/>
      <c r="Y30" s="69">
        <v>100</v>
      </c>
      <c r="Z30" s="196"/>
    </row>
    <row r="31" spans="2:26" ht="18" customHeight="1">
      <c r="B31" s="253"/>
      <c r="C31" s="256" t="s">
        <v>166</v>
      </c>
      <c r="D31" s="255" t="s">
        <v>528</v>
      </c>
      <c r="E31" s="69">
        <v>3350</v>
      </c>
      <c r="F31" s="196"/>
      <c r="G31" s="23"/>
      <c r="H31" s="74"/>
      <c r="I31" s="176"/>
      <c r="J31" s="59"/>
      <c r="K31" s="27"/>
      <c r="L31" s="22"/>
      <c r="M31" s="83"/>
      <c r="N31" s="179"/>
      <c r="O31" s="59"/>
      <c r="P31" s="81"/>
      <c r="Q31" s="253"/>
      <c r="R31" s="256" t="s">
        <v>167</v>
      </c>
      <c r="S31" s="255" t="s">
        <v>171</v>
      </c>
      <c r="T31" s="69">
        <v>1150</v>
      </c>
      <c r="U31" s="196"/>
      <c r="V31" s="87"/>
      <c r="W31" s="83"/>
      <c r="X31" s="70"/>
      <c r="Y31" s="69"/>
      <c r="Z31" s="221"/>
    </row>
    <row r="32" spans="2:26" ht="18" customHeight="1">
      <c r="B32" s="253"/>
      <c r="C32" s="256"/>
      <c r="D32" s="255"/>
      <c r="E32" s="248"/>
      <c r="F32" s="197"/>
      <c r="G32" s="23"/>
      <c r="H32" s="74"/>
      <c r="I32" s="176"/>
      <c r="J32" s="69"/>
      <c r="K32" s="27"/>
      <c r="L32" s="22"/>
      <c r="M32" s="83"/>
      <c r="N32" s="179"/>
      <c r="O32" s="69"/>
      <c r="P32" s="81"/>
      <c r="Q32" s="253"/>
      <c r="R32" s="256" t="s">
        <v>168</v>
      </c>
      <c r="S32" s="255" t="s">
        <v>371</v>
      </c>
      <c r="T32" s="69">
        <v>900</v>
      </c>
      <c r="U32" s="196"/>
      <c r="V32" s="60"/>
      <c r="W32" s="74"/>
      <c r="X32" s="58"/>
      <c r="Y32" s="59"/>
      <c r="Z32" s="24"/>
    </row>
    <row r="33" spans="2:26" ht="18" customHeight="1">
      <c r="B33" s="253"/>
      <c r="C33" s="256"/>
      <c r="D33" s="274"/>
      <c r="E33" s="248"/>
      <c r="F33" s="221"/>
      <c r="G33" s="23"/>
      <c r="H33" s="74"/>
      <c r="I33" s="167"/>
      <c r="J33" s="86"/>
      <c r="K33" s="27"/>
      <c r="L33" s="22"/>
      <c r="M33" s="83"/>
      <c r="N33" s="70"/>
      <c r="O33" s="69"/>
      <c r="P33" s="81"/>
      <c r="Q33" s="22"/>
      <c r="R33" s="83"/>
      <c r="S33" s="70"/>
      <c r="T33" s="69"/>
      <c r="U33" s="218"/>
      <c r="V33" s="87"/>
      <c r="W33" s="83"/>
      <c r="X33" s="70"/>
      <c r="Y33" s="69"/>
      <c r="Z33" s="24"/>
    </row>
    <row r="34" spans="2:26" ht="18" customHeight="1">
      <c r="B34" s="282"/>
      <c r="C34" s="283"/>
      <c r="D34" s="284"/>
      <c r="E34" s="285"/>
      <c r="F34" s="136"/>
      <c r="G34" s="137"/>
      <c r="H34" s="126"/>
      <c r="I34" s="183"/>
      <c r="J34" s="138"/>
      <c r="K34" s="135"/>
      <c r="L34" s="134"/>
      <c r="M34" s="139"/>
      <c r="N34" s="143"/>
      <c r="O34" s="140"/>
      <c r="P34" s="141"/>
      <c r="Q34" s="134"/>
      <c r="R34" s="139"/>
      <c r="S34" s="143"/>
      <c r="T34" s="140"/>
      <c r="U34" s="141"/>
      <c r="V34" s="142"/>
      <c r="W34" s="139"/>
      <c r="X34" s="143"/>
      <c r="Y34" s="140"/>
      <c r="Z34" s="136"/>
    </row>
    <row r="35" spans="2:26" ht="18" customHeight="1">
      <c r="B35" s="447" t="s">
        <v>1</v>
      </c>
      <c r="C35" s="491"/>
      <c r="D35" s="492"/>
      <c r="E35" s="144">
        <f>SUM(E29:E34)</f>
        <v>9250</v>
      </c>
      <c r="F35" s="145">
        <f>SUM(F29:F34)</f>
        <v>0</v>
      </c>
      <c r="G35" s="442" t="s">
        <v>1</v>
      </c>
      <c r="H35" s="442"/>
      <c r="I35" s="442"/>
      <c r="J35" s="144">
        <f>SUM(J29:J34)</f>
        <v>0</v>
      </c>
      <c r="K35" s="9">
        <f>SUM(K29:K34)</f>
        <v>0</v>
      </c>
      <c r="L35" s="447" t="s">
        <v>1</v>
      </c>
      <c r="M35" s="442"/>
      <c r="N35" s="442"/>
      <c r="O35" s="144">
        <f>SUM(O29:O34)</f>
        <v>0</v>
      </c>
      <c r="P35" s="145">
        <f>SUM(P29:P34)</f>
        <v>0</v>
      </c>
      <c r="Q35" s="447" t="s">
        <v>1</v>
      </c>
      <c r="R35" s="442"/>
      <c r="S35" s="442"/>
      <c r="T35" s="144">
        <f>SUM(T29:T34)</f>
        <v>5700</v>
      </c>
      <c r="U35" s="145">
        <f>SUM(U29:U34)</f>
        <v>0</v>
      </c>
      <c r="V35" s="442" t="s">
        <v>1</v>
      </c>
      <c r="W35" s="442"/>
      <c r="X35" s="442"/>
      <c r="Y35" s="144">
        <f>SUM(Y29:Y34)</f>
        <v>400</v>
      </c>
      <c r="Z35" s="145">
        <f>SUM(Z29:Z34)</f>
        <v>0</v>
      </c>
    </row>
    <row r="36" spans="2:30" s="3" customFormat="1" ht="13.5" customHeight="1">
      <c r="B36" s="8" t="s">
        <v>522</v>
      </c>
      <c r="C36" s="6"/>
      <c r="D36" s="1"/>
      <c r="E36" s="227"/>
      <c r="F36" s="228"/>
      <c r="G36" s="1"/>
      <c r="H36" s="1"/>
      <c r="I36" s="1"/>
      <c r="J36" s="227"/>
      <c r="K36" s="229"/>
      <c r="L36" s="1"/>
      <c r="M36" s="1"/>
      <c r="N36" s="1"/>
      <c r="O36" s="227"/>
      <c r="P36" s="230"/>
      <c r="Q36" s="1"/>
      <c r="R36" s="1"/>
      <c r="S36" s="1"/>
      <c r="T36" s="227"/>
      <c r="U36" s="229"/>
      <c r="V36" s="1"/>
      <c r="W36" s="1"/>
      <c r="X36" s="1"/>
      <c r="Y36" s="227"/>
      <c r="Z36" s="230"/>
      <c r="AA36" s="226"/>
      <c r="AB36" s="231"/>
      <c r="AC36" s="232"/>
      <c r="AD36" s="226"/>
    </row>
    <row r="37" spans="2:29" s="3" customFormat="1" ht="14.25" customHeight="1">
      <c r="B37" s="450" t="s">
        <v>523</v>
      </c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206"/>
      <c r="Z37" s="206"/>
      <c r="AA37" s="206"/>
      <c r="AB37" s="206"/>
      <c r="AC37" s="206"/>
    </row>
    <row r="38" spans="2:29" s="3" customFormat="1" ht="14.25" customHeight="1">
      <c r="B38" s="450" t="s">
        <v>520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06"/>
      <c r="Z38" s="206"/>
      <c r="AA38" s="206"/>
      <c r="AB38" s="206"/>
      <c r="AC38" s="206"/>
    </row>
    <row r="39" spans="2:29" s="3" customFormat="1" ht="13.5">
      <c r="B39" s="450" t="s">
        <v>521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206"/>
      <c r="Z39" s="206"/>
      <c r="AA39" s="206"/>
      <c r="AB39" s="206"/>
      <c r="AC39" s="206"/>
    </row>
    <row r="40" spans="2:26" s="3" customFormat="1" ht="8.25" customHeight="1">
      <c r="B40" s="8"/>
      <c r="C40" s="1"/>
      <c r="D40" s="1"/>
      <c r="E40" s="227"/>
      <c r="F40" s="228"/>
      <c r="G40" s="1"/>
      <c r="H40" s="1"/>
      <c r="I40" s="1"/>
      <c r="J40" s="227"/>
      <c r="K40" s="229"/>
      <c r="L40" s="1"/>
      <c r="M40" s="1"/>
      <c r="N40" s="1"/>
      <c r="O40" s="227"/>
      <c r="P40" s="230"/>
      <c r="Q40" s="1"/>
      <c r="R40" s="1"/>
      <c r="S40" s="1"/>
      <c r="T40" s="227"/>
      <c r="U40" s="229"/>
      <c r="V40" s="1"/>
      <c r="W40" s="1"/>
      <c r="X40" s="1"/>
      <c r="Y40" s="227"/>
      <c r="Z40" s="230"/>
    </row>
    <row r="41" spans="2:26" ht="16.5" customHeight="1">
      <c r="B41" s="10" t="s">
        <v>388</v>
      </c>
      <c r="C41" s="11"/>
      <c r="E41" s="11"/>
      <c r="F41" s="11"/>
      <c r="H41" s="11"/>
      <c r="J41" s="11"/>
      <c r="K41" s="11"/>
      <c r="M41" s="12"/>
      <c r="O41" s="16"/>
      <c r="P41" s="17"/>
      <c r="R41" s="12"/>
      <c r="T41" s="16"/>
      <c r="U41" s="17"/>
      <c r="V41" s="449" t="str">
        <f>'岐阜県集計表'!O41</f>
        <v>（2024年5月現在）</v>
      </c>
      <c r="W41" s="486"/>
      <c r="X41" s="486"/>
      <c r="Y41" s="486"/>
      <c r="Z41" s="486"/>
    </row>
    <row r="42" ht="16.5" customHeight="1"/>
  </sheetData>
  <sheetProtection password="CCCF" sheet="1" selectLockedCells="1"/>
  <mergeCells count="62"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5:T5"/>
    <mergeCell ref="V5:Y5"/>
    <mergeCell ref="G18:I18"/>
    <mergeCell ref="L18:N18"/>
    <mergeCell ref="Q18:S18"/>
    <mergeCell ref="V18:X18"/>
    <mergeCell ref="G3:L3"/>
    <mergeCell ref="T2:U2"/>
    <mergeCell ref="V2:Z2"/>
    <mergeCell ref="M3:N3"/>
    <mergeCell ref="O3:S3"/>
    <mergeCell ref="T3:U3"/>
    <mergeCell ref="V3:Y3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9" dxfId="0" stopIfTrue="1">
      <formula>F24&gt;E24</formula>
    </cfRule>
  </conditionalFormatting>
  <conditionalFormatting sqref="F29">
    <cfRule type="expression" priority="28" dxfId="0" stopIfTrue="1">
      <formula>F29&gt;E29</formula>
    </cfRule>
  </conditionalFormatting>
  <conditionalFormatting sqref="F30">
    <cfRule type="expression" priority="27" dxfId="0" stopIfTrue="1">
      <formula>F30&gt;E30</formula>
    </cfRule>
  </conditionalFormatting>
  <conditionalFormatting sqref="F31">
    <cfRule type="expression" priority="26" dxfId="0" stopIfTrue="1">
      <formula>F31&gt;E31</formula>
    </cfRule>
  </conditionalFormatting>
  <conditionalFormatting sqref="F32">
    <cfRule type="expression" priority="25" dxfId="0" stopIfTrue="1">
      <formula>F32&gt;E32</formula>
    </cfRule>
  </conditionalFormatting>
  <conditionalFormatting sqref="P6">
    <cfRule type="expression" priority="24" dxfId="0" stopIfTrue="1">
      <formula>P6&gt;O6</formula>
    </cfRule>
  </conditionalFormatting>
  <conditionalFormatting sqref="P7">
    <cfRule type="expression" priority="23" dxfId="0" stopIfTrue="1">
      <formula>P7&gt;O7</formula>
    </cfRule>
  </conditionalFormatting>
  <conditionalFormatting sqref="P8">
    <cfRule type="expression" priority="22" dxfId="0" stopIfTrue="1">
      <formula>P8&gt;O8</formula>
    </cfRule>
  </conditionalFormatting>
  <conditionalFormatting sqref="U6">
    <cfRule type="expression" priority="21" dxfId="0" stopIfTrue="1">
      <formula>U6&gt;T6</formula>
    </cfRule>
  </conditionalFormatting>
  <conditionalFormatting sqref="U7">
    <cfRule type="expression" priority="20" dxfId="0" stopIfTrue="1">
      <formula>U7&gt;T7</formula>
    </cfRule>
  </conditionalFormatting>
  <conditionalFormatting sqref="U8">
    <cfRule type="expression" priority="19" dxfId="0" stopIfTrue="1">
      <formula>U8&gt;T8</formula>
    </cfRule>
  </conditionalFormatting>
  <conditionalFormatting sqref="U9">
    <cfRule type="expression" priority="18" dxfId="0" stopIfTrue="1">
      <formula>U9&gt;T9</formula>
    </cfRule>
  </conditionalFormatting>
  <conditionalFormatting sqref="U10">
    <cfRule type="expression" priority="17" dxfId="0" stopIfTrue="1">
      <formula>U10&gt;T10</formula>
    </cfRule>
  </conditionalFormatting>
  <conditionalFormatting sqref="U11">
    <cfRule type="expression" priority="16" dxfId="0" stopIfTrue="1">
      <formula>U11&gt;T11</formula>
    </cfRule>
  </conditionalFormatting>
  <conditionalFormatting sqref="U12">
    <cfRule type="expression" priority="15" dxfId="0" stopIfTrue="1">
      <formula>U12&gt;T12</formula>
    </cfRule>
  </conditionalFormatting>
  <conditionalFormatting sqref="U21">
    <cfRule type="expression" priority="14" dxfId="0" stopIfTrue="1">
      <formula>U21&gt;T21</formula>
    </cfRule>
  </conditionalFormatting>
  <conditionalFormatting sqref="U22">
    <cfRule type="expression" priority="13" dxfId="0" stopIfTrue="1">
      <formula>U22&gt;T22</formula>
    </cfRule>
  </conditionalFormatting>
  <conditionalFormatting sqref="U29">
    <cfRule type="expression" priority="12" dxfId="0" stopIfTrue="1">
      <formula>U29&gt;T29</formula>
    </cfRule>
  </conditionalFormatting>
  <conditionalFormatting sqref="U30">
    <cfRule type="expression" priority="11" dxfId="0" stopIfTrue="1">
      <formula>U30&gt;T30</formula>
    </cfRule>
  </conditionalFormatting>
  <conditionalFormatting sqref="U31">
    <cfRule type="expression" priority="10" dxfId="0" stopIfTrue="1">
      <formula>U31&gt;T31</formula>
    </cfRule>
  </conditionalFormatting>
  <conditionalFormatting sqref="U32">
    <cfRule type="expression" priority="9" dxfId="0" stopIfTrue="1">
      <formula>U32&gt;T32</formula>
    </cfRule>
  </conditionalFormatting>
  <conditionalFormatting sqref="Z6">
    <cfRule type="expression" priority="8" dxfId="0" stopIfTrue="1">
      <formula>Z6&gt;Y6</formula>
    </cfRule>
  </conditionalFormatting>
  <conditionalFormatting sqref="Z7">
    <cfRule type="expression" priority="7" dxfId="0" stopIfTrue="1">
      <formula>Z7&gt;Y7</formula>
    </cfRule>
  </conditionalFormatting>
  <conditionalFormatting sqref="Z8">
    <cfRule type="expression" priority="6" dxfId="0" stopIfTrue="1">
      <formula>Z8&gt;Y8</formula>
    </cfRule>
  </conditionalFormatting>
  <conditionalFormatting sqref="Z21">
    <cfRule type="expression" priority="5" dxfId="0" stopIfTrue="1">
      <formula>Z21&gt;Y21</formula>
    </cfRule>
  </conditionalFormatting>
  <conditionalFormatting sqref="Z29">
    <cfRule type="expression" priority="4" dxfId="0" stopIfTrue="1">
      <formula>Z29&gt;Y29</formula>
    </cfRule>
  </conditionalFormatting>
  <conditionalFormatting sqref="Z30">
    <cfRule type="expression" priority="3" dxfId="0" stopIfTrue="1">
      <formula>Z30&gt;Y30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2:U17 P22:P25 P9:P17 E29:E34 O6:O17 M21:O25 R21:T25 B36:B40 C40:Z40 C36:Z36 O29:P34 M33:N34 R33:U34 W29:Y34 R9:T17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Z29:Z30 U21:U22 U29:U32 Z6:Z8 Z21 U6:U1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65">
        <f>SUM(O4+O12+O20+O27)</f>
        <v>0</v>
      </c>
      <c r="W3" s="466"/>
      <c r="X3" s="466"/>
      <c r="Y3" s="466"/>
      <c r="Z3" s="171" t="s">
        <v>0</v>
      </c>
    </row>
    <row r="4" spans="2:49" ht="30" customHeight="1">
      <c r="B4" s="11" t="s">
        <v>18</v>
      </c>
      <c r="C4" s="446" t="s">
        <v>175</v>
      </c>
      <c r="D4" s="446"/>
      <c r="E4" s="446"/>
      <c r="F4" s="444" t="s">
        <v>8</v>
      </c>
      <c r="G4" s="444"/>
      <c r="H4" s="445">
        <f>SUM(E11+J11+O11+T11+Y11)</f>
        <v>9000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SUM(F11+K11+P11+U11+Z11)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1" t="s">
        <v>176</v>
      </c>
      <c r="D6" s="251" t="s">
        <v>524</v>
      </c>
      <c r="E6" s="71">
        <v>2400</v>
      </c>
      <c r="F6" s="199"/>
      <c r="G6" s="12"/>
      <c r="H6" s="108"/>
      <c r="I6" s="177"/>
      <c r="J6" s="71"/>
      <c r="K6" s="194"/>
      <c r="L6" s="20"/>
      <c r="M6" s="117"/>
      <c r="N6" s="178"/>
      <c r="O6" s="55"/>
      <c r="P6" s="118"/>
      <c r="Q6" s="249"/>
      <c r="R6" s="250" t="s">
        <v>176</v>
      </c>
      <c r="S6" s="251" t="s">
        <v>394</v>
      </c>
      <c r="T6" s="375">
        <v>2850</v>
      </c>
      <c r="U6" s="199"/>
      <c r="V6" s="56"/>
      <c r="W6" s="73" t="s">
        <v>176</v>
      </c>
      <c r="X6" s="54"/>
      <c r="Y6" s="55">
        <v>250</v>
      </c>
      <c r="Z6" s="199"/>
    </row>
    <row r="7" spans="2:26" ht="18" customHeight="1">
      <c r="B7" s="253"/>
      <c r="C7" s="273" t="s">
        <v>177</v>
      </c>
      <c r="D7" s="255" t="s">
        <v>530</v>
      </c>
      <c r="E7" s="69">
        <v>1850</v>
      </c>
      <c r="F7" s="225"/>
      <c r="G7" s="23"/>
      <c r="H7" s="74"/>
      <c r="I7" s="176"/>
      <c r="J7" s="59"/>
      <c r="K7" s="27"/>
      <c r="L7" s="22"/>
      <c r="M7" s="83"/>
      <c r="N7" s="179"/>
      <c r="O7" s="59"/>
      <c r="P7" s="81"/>
      <c r="Q7" s="253"/>
      <c r="R7" s="254"/>
      <c r="S7" s="255"/>
      <c r="T7" s="248"/>
      <c r="U7" s="81"/>
      <c r="V7" s="87"/>
      <c r="W7" s="83"/>
      <c r="X7" s="70"/>
      <c r="Y7" s="69"/>
      <c r="Z7" s="24"/>
    </row>
    <row r="8" spans="2:26" ht="18" customHeight="1">
      <c r="B8" s="253"/>
      <c r="C8" s="273" t="s">
        <v>178</v>
      </c>
      <c r="D8" s="255" t="s">
        <v>528</v>
      </c>
      <c r="E8" s="69">
        <v>1400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53"/>
      <c r="R8" s="256"/>
      <c r="S8" s="255"/>
      <c r="T8" s="248"/>
      <c r="U8" s="81"/>
      <c r="V8" s="87"/>
      <c r="W8" s="83"/>
      <c r="X8" s="70"/>
      <c r="Y8" s="69"/>
      <c r="Z8" s="24"/>
    </row>
    <row r="9" spans="2:26" ht="18" customHeight="1">
      <c r="B9" s="253"/>
      <c r="C9" s="256" t="s">
        <v>179</v>
      </c>
      <c r="D9" s="255" t="s">
        <v>377</v>
      </c>
      <c r="E9" s="69">
        <v>250</v>
      </c>
      <c r="F9" s="196"/>
      <c r="G9" s="23"/>
      <c r="H9" s="74"/>
      <c r="I9" s="176"/>
      <c r="J9" s="69"/>
      <c r="K9" s="27"/>
      <c r="L9" s="22"/>
      <c r="M9" s="83"/>
      <c r="N9" s="179"/>
      <c r="O9" s="69"/>
      <c r="P9" s="81"/>
      <c r="Q9" s="253"/>
      <c r="R9" s="256"/>
      <c r="S9" s="255"/>
      <c r="T9" s="248"/>
      <c r="U9" s="81"/>
      <c r="V9" s="87"/>
      <c r="W9" s="83"/>
      <c r="X9" s="70"/>
      <c r="Y9" s="69"/>
      <c r="Z9" s="24"/>
    </row>
    <row r="10" spans="2:26" ht="18" customHeight="1">
      <c r="B10" s="249"/>
      <c r="C10" s="260"/>
      <c r="D10" s="275"/>
      <c r="E10" s="262"/>
      <c r="F10" s="21"/>
      <c r="G10" s="14"/>
      <c r="H10" s="75"/>
      <c r="I10" s="63"/>
      <c r="J10" s="68"/>
      <c r="K10" s="18"/>
      <c r="L10" s="19"/>
      <c r="M10" s="67"/>
      <c r="N10" s="63"/>
      <c r="O10" s="68"/>
      <c r="P10" s="85"/>
      <c r="Q10" s="259"/>
      <c r="R10" s="260"/>
      <c r="S10" s="261"/>
      <c r="T10" s="262"/>
      <c r="U10" s="85"/>
      <c r="V10" s="88"/>
      <c r="W10" s="65"/>
      <c r="X10" s="66"/>
      <c r="Y10" s="64"/>
      <c r="Z10" s="21"/>
    </row>
    <row r="11" spans="2:26" ht="18" customHeight="1">
      <c r="B11" s="476" t="s">
        <v>1</v>
      </c>
      <c r="C11" s="488"/>
      <c r="D11" s="489"/>
      <c r="E11" s="263">
        <f>SUM(E6:E9)</f>
        <v>5900</v>
      </c>
      <c r="F11" s="21">
        <f>SUM(F6:F9)</f>
        <v>0</v>
      </c>
      <c r="G11" s="480" t="s">
        <v>1</v>
      </c>
      <c r="H11" s="480"/>
      <c r="I11" s="480"/>
      <c r="J11" s="25">
        <f>SUM(J6:J9)</f>
        <v>0</v>
      </c>
      <c r="K11" s="18">
        <f>SUM(K6:K9)</f>
        <v>0</v>
      </c>
      <c r="L11" s="463" t="s">
        <v>1</v>
      </c>
      <c r="M11" s="480"/>
      <c r="N11" s="480"/>
      <c r="O11" s="25">
        <f>SUM(O6:O9)</f>
        <v>0</v>
      </c>
      <c r="P11" s="21">
        <f>SUM(P6:P9)</f>
        <v>0</v>
      </c>
      <c r="Q11" s="483" t="s">
        <v>1</v>
      </c>
      <c r="R11" s="484"/>
      <c r="S11" s="484"/>
      <c r="T11" s="263">
        <f>SUM(T6:T9)</f>
        <v>2850</v>
      </c>
      <c r="U11" s="21">
        <f>SUM(U6:U9)</f>
        <v>0</v>
      </c>
      <c r="V11" s="480" t="s">
        <v>1</v>
      </c>
      <c r="W11" s="480"/>
      <c r="X11" s="480"/>
      <c r="Y11" s="25">
        <f>SUM(Y6:Y9)</f>
        <v>250</v>
      </c>
      <c r="Z11" s="21">
        <f>SUM(Z6:Z9)</f>
        <v>0</v>
      </c>
    </row>
    <row r="12" spans="2:49" ht="30" customHeight="1">
      <c r="B12" s="264" t="s">
        <v>174</v>
      </c>
      <c r="C12" s="490" t="s">
        <v>180</v>
      </c>
      <c r="D12" s="490"/>
      <c r="E12" s="490"/>
      <c r="F12" s="444" t="s">
        <v>8</v>
      </c>
      <c r="G12" s="444"/>
      <c r="H12" s="445">
        <f>SUM(E19+J19+O19+T19+Y19)</f>
        <v>8750</v>
      </c>
      <c r="I12" s="444"/>
      <c r="J12" s="4" t="s">
        <v>0</v>
      </c>
      <c r="K12" s="4" t="s">
        <v>11</v>
      </c>
      <c r="L12" s="5"/>
      <c r="M12" s="174" t="s">
        <v>10</v>
      </c>
      <c r="N12" s="5"/>
      <c r="O12" s="457">
        <f>SUM(F19+K19+P19+U19+Z19)</f>
        <v>0</v>
      </c>
      <c r="P12" s="458"/>
      <c r="Q12" s="485" t="s">
        <v>0</v>
      </c>
      <c r="R12" s="485"/>
      <c r="S12" s="264"/>
      <c r="T12" s="265"/>
      <c r="U12" s="1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spans="2:26" ht="18" customHeight="1">
      <c r="B13" s="476" t="s">
        <v>14</v>
      </c>
      <c r="C13" s="477"/>
      <c r="D13" s="477"/>
      <c r="E13" s="477"/>
      <c r="F13" s="26" t="s">
        <v>12</v>
      </c>
      <c r="G13" s="442" t="s">
        <v>15</v>
      </c>
      <c r="H13" s="442"/>
      <c r="I13" s="442"/>
      <c r="J13" s="443"/>
      <c r="K13" s="13" t="s">
        <v>12</v>
      </c>
      <c r="L13" s="447" t="s">
        <v>16</v>
      </c>
      <c r="M13" s="442"/>
      <c r="N13" s="442"/>
      <c r="O13" s="442"/>
      <c r="P13" s="26" t="s">
        <v>12</v>
      </c>
      <c r="Q13" s="476" t="s">
        <v>73</v>
      </c>
      <c r="R13" s="477"/>
      <c r="S13" s="477"/>
      <c r="T13" s="477"/>
      <c r="U13" s="26" t="s">
        <v>12</v>
      </c>
      <c r="V13" s="442" t="s">
        <v>13</v>
      </c>
      <c r="W13" s="442"/>
      <c r="X13" s="442"/>
      <c r="Y13" s="443"/>
      <c r="Z13" s="15" t="s">
        <v>12</v>
      </c>
    </row>
    <row r="14" spans="2:26" ht="18" customHeight="1">
      <c r="B14" s="249"/>
      <c r="C14" s="280" t="s">
        <v>182</v>
      </c>
      <c r="D14" s="290" t="s">
        <v>528</v>
      </c>
      <c r="E14" s="71">
        <v>4800</v>
      </c>
      <c r="F14" s="199"/>
      <c r="G14" s="12"/>
      <c r="H14" s="125"/>
      <c r="I14" s="187"/>
      <c r="J14" s="55"/>
      <c r="K14" s="116"/>
      <c r="L14" s="20"/>
      <c r="M14" s="89"/>
      <c r="N14" s="182"/>
      <c r="O14" s="71"/>
      <c r="P14" s="118"/>
      <c r="Q14" s="249"/>
      <c r="R14" s="286"/>
      <c r="S14" s="251"/>
      <c r="T14" s="252"/>
      <c r="U14" s="118"/>
      <c r="V14" s="56"/>
      <c r="W14" s="74" t="s">
        <v>183</v>
      </c>
      <c r="X14" s="58"/>
      <c r="Y14" s="69">
        <v>150</v>
      </c>
      <c r="Z14" s="199"/>
    </row>
    <row r="15" spans="2:26" ht="18" customHeight="1">
      <c r="B15" s="253"/>
      <c r="C15" s="273" t="s">
        <v>183</v>
      </c>
      <c r="D15" s="255" t="s">
        <v>528</v>
      </c>
      <c r="E15" s="69">
        <v>1750</v>
      </c>
      <c r="F15" s="196"/>
      <c r="G15" s="23"/>
      <c r="H15" s="74"/>
      <c r="I15" s="180"/>
      <c r="J15" s="59"/>
      <c r="K15" s="27"/>
      <c r="L15" s="22"/>
      <c r="M15" s="83"/>
      <c r="N15" s="181"/>
      <c r="O15" s="69"/>
      <c r="P15" s="81"/>
      <c r="Q15" s="253"/>
      <c r="R15" s="283"/>
      <c r="S15" s="292"/>
      <c r="T15" s="285"/>
      <c r="U15" s="81"/>
      <c r="V15" s="60"/>
      <c r="W15" s="74" t="s">
        <v>184</v>
      </c>
      <c r="X15" s="58"/>
      <c r="Y15" s="59">
        <v>100</v>
      </c>
      <c r="Z15" s="196"/>
    </row>
    <row r="16" spans="2:26" ht="18" customHeight="1">
      <c r="B16" s="253"/>
      <c r="C16" s="273" t="s">
        <v>184</v>
      </c>
      <c r="D16" s="255" t="s">
        <v>528</v>
      </c>
      <c r="E16" s="69">
        <v>1950</v>
      </c>
      <c r="F16" s="196"/>
      <c r="G16" s="23"/>
      <c r="H16" s="74"/>
      <c r="I16" s="180"/>
      <c r="J16" s="59"/>
      <c r="K16" s="27"/>
      <c r="L16" s="22"/>
      <c r="M16" s="83"/>
      <c r="N16" s="181"/>
      <c r="O16" s="69"/>
      <c r="P16" s="81"/>
      <c r="Q16" s="253"/>
      <c r="R16" s="256"/>
      <c r="S16" s="255"/>
      <c r="T16" s="248"/>
      <c r="U16" s="81"/>
      <c r="V16" s="60"/>
      <c r="W16" s="83"/>
      <c r="X16" s="70"/>
      <c r="Y16" s="69"/>
      <c r="Z16" s="162"/>
    </row>
    <row r="17" spans="2:26" ht="18" customHeight="1">
      <c r="B17" s="253"/>
      <c r="C17" s="273"/>
      <c r="D17" s="274"/>
      <c r="E17" s="69"/>
      <c r="F17" s="24"/>
      <c r="G17" s="23"/>
      <c r="H17" s="83"/>
      <c r="I17" s="181"/>
      <c r="J17" s="69"/>
      <c r="K17" s="27"/>
      <c r="L17" s="22"/>
      <c r="M17" s="83"/>
      <c r="N17" s="181"/>
      <c r="O17" s="69"/>
      <c r="P17" s="81"/>
      <c r="Q17" s="253"/>
      <c r="R17" s="256"/>
      <c r="S17" s="268"/>
      <c r="T17" s="248"/>
      <c r="U17" s="81"/>
      <c r="V17" s="87"/>
      <c r="W17" s="83"/>
      <c r="X17" s="70"/>
      <c r="Y17" s="69"/>
      <c r="Z17" s="24"/>
    </row>
    <row r="18" spans="2:26" ht="18" customHeight="1">
      <c r="B18" s="249"/>
      <c r="C18" s="260"/>
      <c r="D18" s="275"/>
      <c r="E18" s="262"/>
      <c r="F18" s="21"/>
      <c r="G18" s="14"/>
      <c r="H18" s="75"/>
      <c r="I18" s="63"/>
      <c r="J18" s="68"/>
      <c r="K18" s="18"/>
      <c r="L18" s="19"/>
      <c r="M18" s="67"/>
      <c r="N18" s="63"/>
      <c r="O18" s="64"/>
      <c r="P18" s="85"/>
      <c r="Q18" s="259"/>
      <c r="R18" s="260"/>
      <c r="S18" s="261"/>
      <c r="T18" s="262"/>
      <c r="U18" s="85"/>
      <c r="V18" s="77"/>
      <c r="W18" s="67"/>
      <c r="X18" s="63"/>
      <c r="Y18" s="68"/>
      <c r="Z18" s="21"/>
    </row>
    <row r="19" spans="2:26" ht="18" customHeight="1">
      <c r="B19" s="476" t="s">
        <v>1</v>
      </c>
      <c r="C19" s="488"/>
      <c r="D19" s="489"/>
      <c r="E19" s="263">
        <f>SUM(E14:E17)</f>
        <v>8500</v>
      </c>
      <c r="F19" s="21">
        <f>SUM(F14:F17)</f>
        <v>0</v>
      </c>
      <c r="G19" s="480" t="s">
        <v>1</v>
      </c>
      <c r="H19" s="480"/>
      <c r="I19" s="480"/>
      <c r="J19" s="25">
        <f>SUM(J14:J17)</f>
        <v>0</v>
      </c>
      <c r="K19" s="18">
        <f>SUM(K14:K17)</f>
        <v>0</v>
      </c>
      <c r="L19" s="463" t="s">
        <v>1</v>
      </c>
      <c r="M19" s="480"/>
      <c r="N19" s="480"/>
      <c r="O19" s="25">
        <f>SUM(O14:O17)</f>
        <v>0</v>
      </c>
      <c r="P19" s="21">
        <f>SUM(P14:P17)</f>
        <v>0</v>
      </c>
      <c r="Q19" s="483" t="s">
        <v>1</v>
      </c>
      <c r="R19" s="484"/>
      <c r="S19" s="484"/>
      <c r="T19" s="263">
        <f>SUM(T14:T17)</f>
        <v>0</v>
      </c>
      <c r="U19" s="21">
        <f>SUM(U14:U17)</f>
        <v>0</v>
      </c>
      <c r="V19" s="480" t="s">
        <v>1</v>
      </c>
      <c r="W19" s="480"/>
      <c r="X19" s="480"/>
      <c r="Y19" s="25">
        <f>SUM(Y14:Y17)</f>
        <v>250</v>
      </c>
      <c r="Z19" s="21">
        <f>SUM(Z14:Z17)</f>
        <v>0</v>
      </c>
    </row>
    <row r="20" spans="2:49" ht="30" customHeight="1">
      <c r="B20" s="264" t="s">
        <v>95</v>
      </c>
      <c r="C20" s="490" t="s">
        <v>181</v>
      </c>
      <c r="D20" s="490"/>
      <c r="E20" s="490"/>
      <c r="F20" s="444" t="s">
        <v>8</v>
      </c>
      <c r="G20" s="444"/>
      <c r="H20" s="445">
        <f>SUM(E26+J26+O26+T26+Y26)</f>
        <v>6800</v>
      </c>
      <c r="I20" s="444"/>
      <c r="J20" s="4" t="s">
        <v>0</v>
      </c>
      <c r="K20" s="4" t="s">
        <v>11</v>
      </c>
      <c r="L20" s="5"/>
      <c r="M20" s="174" t="s">
        <v>10</v>
      </c>
      <c r="N20" s="5"/>
      <c r="O20" s="457">
        <f>SUM(F26+K26+P26+U26+Z26)</f>
        <v>0</v>
      </c>
      <c r="P20" s="458"/>
      <c r="Q20" s="485" t="s">
        <v>0</v>
      </c>
      <c r="R20" s="485"/>
      <c r="S20" s="264"/>
      <c r="T20" s="265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spans="2:26" ht="18" customHeight="1">
      <c r="B21" s="476" t="s">
        <v>14</v>
      </c>
      <c r="C21" s="477"/>
      <c r="D21" s="477"/>
      <c r="E21" s="477"/>
      <c r="F21" s="26" t="s">
        <v>12</v>
      </c>
      <c r="G21" s="442" t="s">
        <v>15</v>
      </c>
      <c r="H21" s="442"/>
      <c r="I21" s="442"/>
      <c r="J21" s="443"/>
      <c r="K21" s="13" t="s">
        <v>12</v>
      </c>
      <c r="L21" s="447" t="s">
        <v>16</v>
      </c>
      <c r="M21" s="442"/>
      <c r="N21" s="442"/>
      <c r="O21" s="442"/>
      <c r="P21" s="26" t="s">
        <v>12</v>
      </c>
      <c r="Q21" s="476" t="s">
        <v>73</v>
      </c>
      <c r="R21" s="477"/>
      <c r="S21" s="477"/>
      <c r="T21" s="477"/>
      <c r="U21" s="26" t="s">
        <v>12</v>
      </c>
      <c r="V21" s="442" t="s">
        <v>13</v>
      </c>
      <c r="W21" s="442"/>
      <c r="X21" s="442"/>
      <c r="Y21" s="443"/>
      <c r="Z21" s="15" t="s">
        <v>12</v>
      </c>
    </row>
    <row r="22" spans="2:26" ht="18" customHeight="1">
      <c r="B22" s="249"/>
      <c r="C22" s="271" t="s">
        <v>185</v>
      </c>
      <c r="D22" s="272" t="s">
        <v>535</v>
      </c>
      <c r="E22" s="71">
        <v>2450</v>
      </c>
      <c r="F22" s="199"/>
      <c r="G22" s="12"/>
      <c r="H22" s="108"/>
      <c r="I22" s="177"/>
      <c r="J22" s="55"/>
      <c r="K22" s="116"/>
      <c r="L22" s="20"/>
      <c r="M22" s="117"/>
      <c r="N22" s="178"/>
      <c r="O22" s="71"/>
      <c r="P22" s="240"/>
      <c r="Q22" s="249"/>
      <c r="R22" s="250" t="s">
        <v>187</v>
      </c>
      <c r="S22" s="178" t="s">
        <v>379</v>
      </c>
      <c r="T22" s="133">
        <v>2250</v>
      </c>
      <c r="U22" s="199"/>
      <c r="V22" s="56"/>
      <c r="W22" s="73"/>
      <c r="X22" s="187"/>
      <c r="Y22" s="55"/>
      <c r="Z22" s="115"/>
    </row>
    <row r="23" spans="2:26" ht="18" customHeight="1">
      <c r="B23" s="253"/>
      <c r="C23" s="273" t="s">
        <v>186</v>
      </c>
      <c r="D23" s="255" t="s">
        <v>545</v>
      </c>
      <c r="E23" s="69">
        <v>1700</v>
      </c>
      <c r="F23" s="196"/>
      <c r="G23" s="23"/>
      <c r="H23" s="83"/>
      <c r="I23" s="176"/>
      <c r="J23" s="59"/>
      <c r="K23" s="27"/>
      <c r="L23" s="22"/>
      <c r="M23" s="83"/>
      <c r="N23" s="179"/>
      <c r="O23" s="59"/>
      <c r="P23" s="81"/>
      <c r="Q23" s="253"/>
      <c r="R23" s="256" t="s">
        <v>188</v>
      </c>
      <c r="S23" s="255" t="s">
        <v>360</v>
      </c>
      <c r="T23" s="248">
        <v>400</v>
      </c>
      <c r="U23" s="196"/>
      <c r="V23" s="60"/>
      <c r="W23" s="74"/>
      <c r="X23" s="180"/>
      <c r="Y23" s="59"/>
      <c r="Z23" s="24"/>
    </row>
    <row r="24" spans="2:26" ht="18" customHeight="1">
      <c r="B24" s="253"/>
      <c r="C24" s="273"/>
      <c r="D24" s="274"/>
      <c r="E24" s="248"/>
      <c r="F24" s="24"/>
      <c r="G24" s="23"/>
      <c r="H24" s="74"/>
      <c r="I24" s="176"/>
      <c r="J24" s="59"/>
      <c r="K24" s="27"/>
      <c r="L24" s="22"/>
      <c r="M24" s="83"/>
      <c r="N24" s="179"/>
      <c r="O24" s="59"/>
      <c r="P24" s="81"/>
      <c r="Q24" s="253"/>
      <c r="R24" s="256"/>
      <c r="S24" s="255"/>
      <c r="T24" s="248"/>
      <c r="U24" s="197"/>
      <c r="V24" s="87"/>
      <c r="W24" s="83"/>
      <c r="X24" s="70"/>
      <c r="Y24" s="69"/>
      <c r="Z24" s="24"/>
    </row>
    <row r="25" spans="2:26" ht="18" customHeight="1">
      <c r="B25" s="282"/>
      <c r="C25" s="283"/>
      <c r="D25" s="284"/>
      <c r="E25" s="285"/>
      <c r="F25" s="136"/>
      <c r="G25" s="137"/>
      <c r="H25" s="126"/>
      <c r="I25" s="183"/>
      <c r="J25" s="138"/>
      <c r="K25" s="135"/>
      <c r="L25" s="134"/>
      <c r="M25" s="139"/>
      <c r="N25" s="143"/>
      <c r="O25" s="140"/>
      <c r="P25" s="141"/>
      <c r="Q25" s="282"/>
      <c r="R25" s="283"/>
      <c r="S25" s="293"/>
      <c r="T25" s="285"/>
      <c r="U25" s="141"/>
      <c r="V25" s="142"/>
      <c r="W25" s="139"/>
      <c r="X25" s="143"/>
      <c r="Y25" s="140"/>
      <c r="Z25" s="136"/>
    </row>
    <row r="26" spans="2:26" ht="18" customHeight="1">
      <c r="B26" s="476" t="s">
        <v>1</v>
      </c>
      <c r="C26" s="495"/>
      <c r="D26" s="496"/>
      <c r="E26" s="291">
        <f>SUM(E22:E25)</f>
        <v>4150</v>
      </c>
      <c r="F26" s="145">
        <f>SUM(F22:F25)</f>
        <v>0</v>
      </c>
      <c r="G26" s="442" t="s">
        <v>1</v>
      </c>
      <c r="H26" s="442"/>
      <c r="I26" s="442"/>
      <c r="J26" s="144">
        <f>SUM(J22:J25)</f>
        <v>0</v>
      </c>
      <c r="K26" s="9">
        <f>SUM(K22:K25)</f>
        <v>0</v>
      </c>
      <c r="L26" s="447" t="s">
        <v>1</v>
      </c>
      <c r="M26" s="442"/>
      <c r="N26" s="442"/>
      <c r="O26" s="144">
        <f>SUM(O22:O25)</f>
        <v>0</v>
      </c>
      <c r="P26" s="145">
        <f>SUM(P22:P25)</f>
        <v>0</v>
      </c>
      <c r="Q26" s="476" t="s">
        <v>1</v>
      </c>
      <c r="R26" s="477"/>
      <c r="S26" s="477"/>
      <c r="T26" s="291">
        <f>SUM(T22:T25)</f>
        <v>2650</v>
      </c>
      <c r="U26" s="145">
        <f>SUM(U22:U25)</f>
        <v>0</v>
      </c>
      <c r="V26" s="442" t="s">
        <v>1</v>
      </c>
      <c r="W26" s="442"/>
      <c r="X26" s="442"/>
      <c r="Y26" s="144">
        <f>SUM(Y22:Y25)</f>
        <v>0</v>
      </c>
      <c r="Z26" s="145">
        <f>SUM(Z22:Z25)</f>
        <v>0</v>
      </c>
    </row>
    <row r="27" spans="2:49" ht="30" customHeight="1">
      <c r="B27" s="264" t="s">
        <v>18</v>
      </c>
      <c r="C27" s="490" t="s">
        <v>357</v>
      </c>
      <c r="D27" s="490"/>
      <c r="E27" s="490"/>
      <c r="F27" s="444" t="s">
        <v>8</v>
      </c>
      <c r="G27" s="444"/>
      <c r="H27" s="445">
        <f>SUM(E34+J34+O34+T34+Y34)</f>
        <v>10700</v>
      </c>
      <c r="I27" s="444"/>
      <c r="J27" s="4" t="s">
        <v>0</v>
      </c>
      <c r="K27" s="4" t="s">
        <v>11</v>
      </c>
      <c r="L27" s="5"/>
      <c r="M27" s="174" t="s">
        <v>10</v>
      </c>
      <c r="N27" s="5"/>
      <c r="O27" s="457">
        <f>SUM(F34+K34+P34+U34+Z34)</f>
        <v>0</v>
      </c>
      <c r="P27" s="458"/>
      <c r="Q27" s="485" t="s">
        <v>0</v>
      </c>
      <c r="R27" s="485"/>
      <c r="S27" s="264"/>
      <c r="T27" s="265"/>
      <c r="U27" s="17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spans="2:26" ht="18" customHeight="1">
      <c r="B28" s="476" t="s">
        <v>14</v>
      </c>
      <c r="C28" s="477"/>
      <c r="D28" s="477"/>
      <c r="E28" s="477"/>
      <c r="F28" s="26" t="s">
        <v>12</v>
      </c>
      <c r="G28" s="442" t="s">
        <v>15</v>
      </c>
      <c r="H28" s="442"/>
      <c r="I28" s="442"/>
      <c r="J28" s="443"/>
      <c r="K28" s="13" t="s">
        <v>12</v>
      </c>
      <c r="L28" s="447" t="s">
        <v>16</v>
      </c>
      <c r="M28" s="442"/>
      <c r="N28" s="442"/>
      <c r="O28" s="442"/>
      <c r="P28" s="26" t="s">
        <v>12</v>
      </c>
      <c r="Q28" s="476" t="s">
        <v>73</v>
      </c>
      <c r="R28" s="477"/>
      <c r="S28" s="477"/>
      <c r="T28" s="477"/>
      <c r="U28" s="26" t="s">
        <v>12</v>
      </c>
      <c r="V28" s="442" t="s">
        <v>13</v>
      </c>
      <c r="W28" s="442"/>
      <c r="X28" s="442"/>
      <c r="Y28" s="443"/>
      <c r="Z28" s="15" t="s">
        <v>12</v>
      </c>
    </row>
    <row r="29" spans="2:26" ht="18" customHeight="1">
      <c r="B29" s="249"/>
      <c r="C29" s="280" t="s">
        <v>189</v>
      </c>
      <c r="D29" s="281" t="s">
        <v>524</v>
      </c>
      <c r="E29" s="71">
        <v>1650</v>
      </c>
      <c r="F29" s="199"/>
      <c r="G29" s="12"/>
      <c r="H29" s="125"/>
      <c r="I29" s="187"/>
      <c r="J29" s="55"/>
      <c r="K29" s="116"/>
      <c r="L29" s="20"/>
      <c r="M29" s="89"/>
      <c r="N29" s="182"/>
      <c r="O29" s="71"/>
      <c r="P29" s="193"/>
      <c r="Q29" s="249"/>
      <c r="R29" s="286" t="s">
        <v>190</v>
      </c>
      <c r="S29" s="251" t="s">
        <v>359</v>
      </c>
      <c r="T29" s="133">
        <v>1800</v>
      </c>
      <c r="U29" s="199"/>
      <c r="V29" s="56"/>
      <c r="W29" s="73" t="s">
        <v>190</v>
      </c>
      <c r="X29" s="54"/>
      <c r="Y29" s="71">
        <v>800</v>
      </c>
      <c r="Z29" s="199"/>
    </row>
    <row r="30" spans="2:26" ht="18" customHeight="1">
      <c r="B30" s="253"/>
      <c r="C30" s="273" t="s">
        <v>190</v>
      </c>
      <c r="D30" s="255" t="s">
        <v>528</v>
      </c>
      <c r="E30" s="69">
        <v>3100</v>
      </c>
      <c r="F30" s="196"/>
      <c r="G30" s="23"/>
      <c r="H30" s="74"/>
      <c r="I30" s="180"/>
      <c r="J30" s="59"/>
      <c r="K30" s="27"/>
      <c r="L30" s="22"/>
      <c r="M30" s="83"/>
      <c r="N30" s="181"/>
      <c r="O30" s="69"/>
      <c r="P30" s="81"/>
      <c r="Q30" s="253"/>
      <c r="R30" s="283"/>
      <c r="S30" s="292"/>
      <c r="T30" s="285"/>
      <c r="U30" s="81"/>
      <c r="V30" s="60"/>
      <c r="W30" s="74"/>
      <c r="X30" s="58"/>
      <c r="Y30" s="59"/>
      <c r="Z30" s="24"/>
    </row>
    <row r="31" spans="2:26" ht="18" customHeight="1">
      <c r="B31" s="253"/>
      <c r="C31" s="273" t="s">
        <v>191</v>
      </c>
      <c r="D31" s="255" t="s">
        <v>528</v>
      </c>
      <c r="E31" s="69">
        <v>3350</v>
      </c>
      <c r="F31" s="196"/>
      <c r="G31" s="23"/>
      <c r="H31" s="74"/>
      <c r="I31" s="180"/>
      <c r="J31" s="59"/>
      <c r="K31" s="27"/>
      <c r="L31" s="22"/>
      <c r="M31" s="83"/>
      <c r="N31" s="181"/>
      <c r="O31" s="69"/>
      <c r="P31" s="81"/>
      <c r="Q31" s="253"/>
      <c r="R31" s="256"/>
      <c r="S31" s="255"/>
      <c r="T31" s="248"/>
      <c r="U31" s="81"/>
      <c r="V31" s="60"/>
      <c r="W31" s="74"/>
      <c r="X31" s="58"/>
      <c r="Y31" s="59"/>
      <c r="Z31" s="24"/>
    </row>
    <row r="32" spans="2:26" ht="18" customHeight="1">
      <c r="B32" s="253"/>
      <c r="C32" s="273"/>
      <c r="D32" s="255"/>
      <c r="E32" s="248"/>
      <c r="F32" s="197"/>
      <c r="G32" s="23"/>
      <c r="H32" s="74"/>
      <c r="I32" s="180"/>
      <c r="J32" s="59"/>
      <c r="K32" s="27"/>
      <c r="L32" s="22"/>
      <c r="M32" s="83"/>
      <c r="N32" s="181"/>
      <c r="O32" s="69"/>
      <c r="P32" s="81"/>
      <c r="Q32" s="253"/>
      <c r="R32" s="256"/>
      <c r="S32" s="268"/>
      <c r="T32" s="248"/>
      <c r="U32" s="81"/>
      <c r="V32" s="60"/>
      <c r="W32" s="74"/>
      <c r="X32" s="58"/>
      <c r="Y32" s="59"/>
      <c r="Z32" s="24"/>
    </row>
    <row r="33" spans="2:26" ht="18" customHeight="1">
      <c r="B33" s="20"/>
      <c r="C33" s="75"/>
      <c r="D33" s="168"/>
      <c r="E33" s="68"/>
      <c r="F33" s="21"/>
      <c r="G33" s="14"/>
      <c r="H33" s="75"/>
      <c r="I33" s="63"/>
      <c r="J33" s="68"/>
      <c r="K33" s="18"/>
      <c r="L33" s="19"/>
      <c r="M33" s="67"/>
      <c r="N33" s="63"/>
      <c r="O33" s="64"/>
      <c r="P33" s="85"/>
      <c r="Q33" s="19"/>
      <c r="R33" s="79"/>
      <c r="S33" s="66"/>
      <c r="T33" s="64"/>
      <c r="U33" s="85"/>
      <c r="V33" s="77"/>
      <c r="W33" s="67"/>
      <c r="X33" s="63"/>
      <c r="Y33" s="68"/>
      <c r="Z33" s="21"/>
    </row>
    <row r="34" spans="2:26" ht="18" customHeight="1">
      <c r="B34" s="447" t="s">
        <v>1</v>
      </c>
      <c r="C34" s="478"/>
      <c r="D34" s="479"/>
      <c r="E34" s="25">
        <f>SUM(E29:E32)</f>
        <v>8100</v>
      </c>
      <c r="F34" s="21">
        <f>SUM(F29:F32)</f>
        <v>0</v>
      </c>
      <c r="G34" s="480" t="s">
        <v>1</v>
      </c>
      <c r="H34" s="480"/>
      <c r="I34" s="480"/>
      <c r="J34" s="25">
        <f>SUM(J29:J32)</f>
        <v>0</v>
      </c>
      <c r="K34" s="18">
        <f>SUM(K29:K32)</f>
        <v>0</v>
      </c>
      <c r="L34" s="463" t="s">
        <v>1</v>
      </c>
      <c r="M34" s="480"/>
      <c r="N34" s="480"/>
      <c r="O34" s="25">
        <f>SUM(O29:O32)</f>
        <v>0</v>
      </c>
      <c r="P34" s="21">
        <f>SUM(P29:P32)</f>
        <v>0</v>
      </c>
      <c r="Q34" s="463" t="s">
        <v>1</v>
      </c>
      <c r="R34" s="480"/>
      <c r="S34" s="480"/>
      <c r="T34" s="25">
        <f>SUM(T29:T32)</f>
        <v>1800</v>
      </c>
      <c r="U34" s="21">
        <f>SUM(U29:U32)</f>
        <v>0</v>
      </c>
      <c r="V34" s="480" t="s">
        <v>1</v>
      </c>
      <c r="W34" s="480"/>
      <c r="X34" s="480"/>
      <c r="Y34" s="25">
        <f>SUM(Y29:Y32)</f>
        <v>800</v>
      </c>
      <c r="Z34" s="21">
        <f>SUM(Z29:Z32)</f>
        <v>0</v>
      </c>
    </row>
    <row r="35" spans="2:30" s="3" customFormat="1" ht="13.5" customHeight="1">
      <c r="B35" s="8" t="s">
        <v>522</v>
      </c>
      <c r="C35" s="6"/>
      <c r="D35" s="1"/>
      <c r="E35" s="227"/>
      <c r="F35" s="228"/>
      <c r="G35" s="1"/>
      <c r="H35" s="1"/>
      <c r="I35" s="1"/>
      <c r="J35" s="227"/>
      <c r="K35" s="229"/>
      <c r="L35" s="1"/>
      <c r="M35" s="1"/>
      <c r="N35" s="1"/>
      <c r="O35" s="227"/>
      <c r="P35" s="230"/>
      <c r="Q35" s="1"/>
      <c r="R35" s="1"/>
      <c r="S35" s="1"/>
      <c r="T35" s="227"/>
      <c r="U35" s="229"/>
      <c r="V35" s="1"/>
      <c r="W35" s="1"/>
      <c r="X35" s="1"/>
      <c r="Y35" s="227"/>
      <c r="Z35" s="230"/>
      <c r="AA35" s="226"/>
      <c r="AB35" s="231"/>
      <c r="AC35" s="232"/>
      <c r="AD35" s="226"/>
    </row>
    <row r="36" spans="2:29" s="3" customFormat="1" ht="14.25" customHeight="1">
      <c r="B36" s="450" t="s">
        <v>523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206"/>
      <c r="Z36" s="206"/>
      <c r="AA36" s="206"/>
      <c r="AB36" s="206"/>
      <c r="AC36" s="206"/>
    </row>
    <row r="37" spans="2:29" s="3" customFormat="1" ht="14.25" customHeight="1">
      <c r="B37" s="450" t="s">
        <v>520</v>
      </c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206"/>
      <c r="Z37" s="206"/>
      <c r="AA37" s="206"/>
      <c r="AB37" s="206"/>
      <c r="AC37" s="206"/>
    </row>
    <row r="38" spans="2:29" s="3" customFormat="1" ht="13.5">
      <c r="B38" s="450" t="s">
        <v>521</v>
      </c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206"/>
      <c r="Z38" s="206"/>
      <c r="AA38" s="206"/>
      <c r="AB38" s="206"/>
      <c r="AC38" s="206"/>
    </row>
    <row r="39" spans="2:26" s="3" customFormat="1" ht="8.25" customHeight="1">
      <c r="B39" s="8"/>
      <c r="C39" s="1"/>
      <c r="D39" s="1"/>
      <c r="E39" s="227"/>
      <c r="F39" s="228"/>
      <c r="G39" s="1"/>
      <c r="H39" s="1"/>
      <c r="I39" s="1"/>
      <c r="J39" s="227"/>
      <c r="K39" s="229"/>
      <c r="L39" s="1"/>
      <c r="M39" s="1"/>
      <c r="N39" s="1"/>
      <c r="O39" s="227"/>
      <c r="P39" s="230"/>
      <c r="Q39" s="1"/>
      <c r="R39" s="1"/>
      <c r="S39" s="1"/>
      <c r="T39" s="227"/>
      <c r="U39" s="229"/>
      <c r="V39" s="1"/>
      <c r="W39" s="1"/>
      <c r="X39" s="1"/>
      <c r="Y39" s="227"/>
      <c r="Z39" s="230"/>
    </row>
    <row r="40" spans="2:26" ht="16.5" customHeight="1">
      <c r="B40" s="10" t="s">
        <v>388</v>
      </c>
      <c r="C40" s="11"/>
      <c r="E40" s="11"/>
      <c r="F40" s="11"/>
      <c r="H40" s="11"/>
      <c r="J40" s="11"/>
      <c r="K40" s="11"/>
      <c r="M40" s="12"/>
      <c r="O40" s="16"/>
      <c r="P40" s="17"/>
      <c r="R40" s="12"/>
      <c r="T40" s="16"/>
      <c r="U40" s="17"/>
      <c r="V40" s="449" t="str">
        <f>'岐阜県集計表'!O41</f>
        <v>（2024年5月現在）</v>
      </c>
      <c r="W40" s="486"/>
      <c r="X40" s="486"/>
      <c r="Y40" s="486"/>
      <c r="Z40" s="486"/>
    </row>
  </sheetData>
  <sheetProtection password="CCCF" sheet="1" selectLockedCells="1"/>
  <mergeCells count="76"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  <mergeCell ref="V19:X19"/>
    <mergeCell ref="C20:E20"/>
    <mergeCell ref="F20:G20"/>
    <mergeCell ref="H20:I20"/>
    <mergeCell ref="O20:P20"/>
    <mergeCell ref="Q20:R20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37890625" style="10" customWidth="1"/>
    <col min="2" max="2" width="0.74609375" style="10" customWidth="1"/>
    <col min="3" max="3" width="13.125" style="10" customWidth="1"/>
    <col min="4" max="4" width="5.50390625" style="10" customWidth="1"/>
    <col min="5" max="5" width="7.625" style="10" customWidth="1"/>
    <col min="6" max="6" width="8.50390625" style="10" customWidth="1"/>
    <col min="7" max="7" width="0.875" style="10" customWidth="1"/>
    <col min="8" max="8" width="13.125" style="10" customWidth="1"/>
    <col min="9" max="9" width="5.375" style="10" customWidth="1"/>
    <col min="10" max="10" width="7.125" style="10" customWidth="1"/>
    <col min="11" max="11" width="7.75390625" style="10" customWidth="1"/>
    <col min="12" max="12" width="1.00390625" style="10" customWidth="1"/>
    <col min="13" max="13" width="13.25390625" style="10" customWidth="1"/>
    <col min="14" max="14" width="5.375" style="10" customWidth="1"/>
    <col min="15" max="15" width="7.25390625" style="10" customWidth="1"/>
    <col min="16" max="16" width="7.75390625" style="10" customWidth="1"/>
    <col min="17" max="17" width="1.00390625" style="10" customWidth="1"/>
    <col min="18" max="18" width="13.00390625" style="10" customWidth="1"/>
    <col min="19" max="19" width="5.375" style="10" customWidth="1"/>
    <col min="20" max="20" width="7.625" style="10" customWidth="1"/>
    <col min="21" max="21" width="8.625" style="10" customWidth="1"/>
    <col min="22" max="22" width="0.74609375" style="10" customWidth="1"/>
    <col min="23" max="23" width="13.00390625" style="10" customWidth="1"/>
    <col min="24" max="24" width="1.12109375" style="10" customWidth="1"/>
    <col min="25" max="25" width="7.25390625" style="10" customWidth="1"/>
    <col min="26" max="26" width="7.875" style="10" customWidth="1"/>
    <col min="27" max="27" width="1.37890625" style="10" customWidth="1"/>
    <col min="28" max="44" width="9.625" style="10" customWidth="1"/>
    <col min="45" max="16384" width="9.00390625" style="10" customWidth="1"/>
  </cols>
  <sheetData>
    <row r="1" spans="7:152" ht="8.25" customHeight="1">
      <c r="G1" s="11"/>
      <c r="H1" s="11"/>
      <c r="I1" s="11"/>
      <c r="J1" s="12"/>
      <c r="K1" s="12"/>
      <c r="L1" s="11"/>
      <c r="M1" s="12"/>
      <c r="N1" s="11"/>
      <c r="O1" s="12"/>
      <c r="P1" s="12"/>
      <c r="Q1" s="11"/>
      <c r="R1" s="12"/>
      <c r="S1" s="11"/>
      <c r="T1" s="12"/>
      <c r="U1" s="12"/>
      <c r="V1" s="11"/>
      <c r="W1" s="12"/>
      <c r="X1" s="11"/>
      <c r="Y1" s="12"/>
      <c r="Z1" s="12"/>
      <c r="EV1" s="11"/>
    </row>
    <row r="2" spans="2:150" ht="30" customHeight="1">
      <c r="B2" s="169" t="s">
        <v>9</v>
      </c>
      <c r="C2" s="169"/>
      <c r="D2" s="169"/>
      <c r="E2" s="447" t="s">
        <v>2</v>
      </c>
      <c r="F2" s="467"/>
      <c r="G2" s="468">
        <f>'岐阜県集計表'!E2</f>
        <v>0</v>
      </c>
      <c r="H2" s="468"/>
      <c r="I2" s="468"/>
      <c r="J2" s="468"/>
      <c r="K2" s="468"/>
      <c r="L2" s="468"/>
      <c r="M2" s="469" t="s">
        <v>3</v>
      </c>
      <c r="N2" s="470"/>
      <c r="O2" s="471">
        <f>'岐阜県集計表'!J2</f>
        <v>0</v>
      </c>
      <c r="P2" s="472"/>
      <c r="Q2" s="472"/>
      <c r="R2" s="472"/>
      <c r="S2" s="473"/>
      <c r="T2" s="447" t="s">
        <v>4</v>
      </c>
      <c r="U2" s="467"/>
      <c r="V2" s="474">
        <f>'岐阜県集計表'!N2</f>
        <v>0</v>
      </c>
      <c r="W2" s="468"/>
      <c r="X2" s="468"/>
      <c r="Y2" s="468"/>
      <c r="Z2" s="475"/>
      <c r="ET2" s="11"/>
    </row>
    <row r="3" spans="1:26" ht="30" customHeight="1">
      <c r="A3" s="11"/>
      <c r="B3" s="170"/>
      <c r="C3" s="170"/>
      <c r="D3" s="170"/>
      <c r="E3" s="463" t="s">
        <v>5</v>
      </c>
      <c r="F3" s="464"/>
      <c r="G3" s="454">
        <f>'岐阜県集計表'!E3</f>
        <v>0</v>
      </c>
      <c r="H3" s="454"/>
      <c r="I3" s="454"/>
      <c r="J3" s="454"/>
      <c r="K3" s="454"/>
      <c r="L3" s="454"/>
      <c r="M3" s="455" t="s">
        <v>6</v>
      </c>
      <c r="N3" s="456"/>
      <c r="O3" s="460">
        <f>'岐阜県集計表'!J3</f>
        <v>0</v>
      </c>
      <c r="P3" s="461"/>
      <c r="Q3" s="461"/>
      <c r="R3" s="461"/>
      <c r="S3" s="462"/>
      <c r="T3" s="463" t="s">
        <v>7</v>
      </c>
      <c r="U3" s="464"/>
      <c r="V3" s="465">
        <f>SUM(O4+O25)</f>
        <v>0</v>
      </c>
      <c r="W3" s="466"/>
      <c r="X3" s="466"/>
      <c r="Y3" s="466"/>
      <c r="Z3" s="171" t="s">
        <v>0</v>
      </c>
    </row>
    <row r="4" spans="2:49" ht="30" customHeight="1">
      <c r="B4" s="11" t="s">
        <v>18</v>
      </c>
      <c r="C4" s="446" t="s">
        <v>192</v>
      </c>
      <c r="D4" s="446"/>
      <c r="E4" s="446"/>
      <c r="F4" s="444" t="s">
        <v>8</v>
      </c>
      <c r="G4" s="444"/>
      <c r="H4" s="445">
        <f>SUM(E24+J24+O24+T24+Y24)</f>
        <v>12750</v>
      </c>
      <c r="I4" s="444"/>
      <c r="J4" s="4" t="s">
        <v>0</v>
      </c>
      <c r="K4" s="4" t="s">
        <v>11</v>
      </c>
      <c r="L4" s="5"/>
      <c r="M4" s="174" t="s">
        <v>10</v>
      </c>
      <c r="N4" s="5"/>
      <c r="O4" s="457">
        <f>SUM(F24+K24+P24+U24+Z24)</f>
        <v>0</v>
      </c>
      <c r="P4" s="458"/>
      <c r="Q4" s="459" t="s">
        <v>0</v>
      </c>
      <c r="R4" s="459"/>
      <c r="S4" s="11"/>
      <c r="T4" s="17"/>
      <c r="U4" s="17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2:26" ht="18" customHeight="1">
      <c r="B5" s="447" t="s">
        <v>14</v>
      </c>
      <c r="C5" s="442"/>
      <c r="D5" s="442"/>
      <c r="E5" s="442"/>
      <c r="F5" s="26" t="s">
        <v>12</v>
      </c>
      <c r="G5" s="442" t="s">
        <v>15</v>
      </c>
      <c r="H5" s="442"/>
      <c r="I5" s="442"/>
      <c r="J5" s="443"/>
      <c r="K5" s="13" t="s">
        <v>12</v>
      </c>
      <c r="L5" s="447" t="s">
        <v>16</v>
      </c>
      <c r="M5" s="442"/>
      <c r="N5" s="442"/>
      <c r="O5" s="442"/>
      <c r="P5" s="26" t="s">
        <v>12</v>
      </c>
      <c r="Q5" s="447" t="s">
        <v>73</v>
      </c>
      <c r="R5" s="442"/>
      <c r="S5" s="442"/>
      <c r="T5" s="442"/>
      <c r="U5" s="26" t="s">
        <v>12</v>
      </c>
      <c r="V5" s="442" t="s">
        <v>13</v>
      </c>
      <c r="W5" s="442"/>
      <c r="X5" s="442"/>
      <c r="Y5" s="443"/>
      <c r="Z5" s="15" t="s">
        <v>12</v>
      </c>
    </row>
    <row r="6" spans="2:26" ht="18" customHeight="1">
      <c r="B6" s="249"/>
      <c r="C6" s="273" t="s">
        <v>393</v>
      </c>
      <c r="D6" s="255" t="s">
        <v>378</v>
      </c>
      <c r="E6" s="69">
        <v>2200</v>
      </c>
      <c r="F6" s="199"/>
      <c r="G6" s="12"/>
      <c r="H6" s="108"/>
      <c r="I6" s="177"/>
      <c r="J6" s="55"/>
      <c r="K6" s="116"/>
      <c r="L6" s="20"/>
      <c r="M6" s="74"/>
      <c r="N6" s="180"/>
      <c r="O6" s="69"/>
      <c r="P6" s="240"/>
      <c r="Q6" s="249"/>
      <c r="R6" s="256" t="s">
        <v>193</v>
      </c>
      <c r="S6" s="255" t="s">
        <v>359</v>
      </c>
      <c r="T6" s="248">
        <v>600</v>
      </c>
      <c r="U6" s="199"/>
      <c r="V6" s="56"/>
      <c r="W6" s="83" t="s">
        <v>202</v>
      </c>
      <c r="X6" s="70"/>
      <c r="Y6" s="69">
        <v>150</v>
      </c>
      <c r="Z6" s="199"/>
    </row>
    <row r="7" spans="2:26" ht="18" customHeight="1">
      <c r="B7" s="253"/>
      <c r="C7" s="273" t="s">
        <v>193</v>
      </c>
      <c r="D7" s="255" t="s">
        <v>524</v>
      </c>
      <c r="E7" s="69">
        <v>1150</v>
      </c>
      <c r="F7" s="196"/>
      <c r="G7" s="23"/>
      <c r="H7" s="74"/>
      <c r="I7" s="176"/>
      <c r="J7" s="59"/>
      <c r="K7" s="27"/>
      <c r="L7" s="22"/>
      <c r="M7" s="83"/>
      <c r="N7" s="179"/>
      <c r="O7" s="59"/>
      <c r="P7" s="81"/>
      <c r="Q7" s="253"/>
      <c r="R7" s="256"/>
      <c r="S7" s="255"/>
      <c r="T7" s="248"/>
      <c r="U7" s="197"/>
      <c r="V7" s="60"/>
      <c r="W7" s="74"/>
      <c r="X7" s="58"/>
      <c r="Y7" s="59"/>
      <c r="Z7" s="24"/>
    </row>
    <row r="8" spans="2:26" ht="18" customHeight="1">
      <c r="B8" s="253"/>
      <c r="C8" s="256" t="s">
        <v>194</v>
      </c>
      <c r="D8" s="255" t="s">
        <v>536</v>
      </c>
      <c r="E8" s="69">
        <v>2650</v>
      </c>
      <c r="F8" s="196"/>
      <c r="G8" s="23"/>
      <c r="H8" s="74"/>
      <c r="I8" s="176"/>
      <c r="J8" s="59"/>
      <c r="K8" s="27"/>
      <c r="L8" s="22"/>
      <c r="M8" s="83"/>
      <c r="N8" s="179"/>
      <c r="O8" s="59"/>
      <c r="P8" s="81"/>
      <c r="Q8" s="253"/>
      <c r="R8" s="256"/>
      <c r="S8" s="255"/>
      <c r="T8" s="248"/>
      <c r="U8" s="197"/>
      <c r="V8" s="87"/>
      <c r="W8" s="83"/>
      <c r="X8" s="70"/>
      <c r="Y8" s="69"/>
      <c r="Z8" s="24"/>
    </row>
    <row r="9" spans="2:26" ht="18" customHeight="1">
      <c r="B9" s="253"/>
      <c r="C9" s="256" t="s">
        <v>195</v>
      </c>
      <c r="D9" s="255" t="s">
        <v>372</v>
      </c>
      <c r="E9" s="69">
        <v>700</v>
      </c>
      <c r="F9" s="196"/>
      <c r="G9" s="23"/>
      <c r="H9" s="74"/>
      <c r="I9" s="176"/>
      <c r="J9" s="69"/>
      <c r="K9" s="27"/>
      <c r="L9" s="22"/>
      <c r="M9" s="83"/>
      <c r="N9" s="179"/>
      <c r="O9" s="69"/>
      <c r="P9" s="81"/>
      <c r="Q9" s="253"/>
      <c r="R9" s="256"/>
      <c r="S9" s="255"/>
      <c r="T9" s="248"/>
      <c r="U9" s="197"/>
      <c r="V9" s="60"/>
      <c r="W9" s="83"/>
      <c r="X9" s="70"/>
      <c r="Y9" s="69"/>
      <c r="Z9" s="24"/>
    </row>
    <row r="10" spans="2:26" ht="18" customHeight="1">
      <c r="B10" s="253"/>
      <c r="C10" s="256" t="s">
        <v>196</v>
      </c>
      <c r="D10" s="255" t="s">
        <v>92</v>
      </c>
      <c r="E10" s="69">
        <v>200</v>
      </c>
      <c r="F10" s="196"/>
      <c r="G10" s="23"/>
      <c r="H10" s="74"/>
      <c r="I10" s="176"/>
      <c r="J10" s="69"/>
      <c r="K10" s="27"/>
      <c r="L10" s="22"/>
      <c r="M10" s="83"/>
      <c r="N10" s="179"/>
      <c r="O10" s="69"/>
      <c r="P10" s="81"/>
      <c r="Q10" s="253"/>
      <c r="R10" s="256"/>
      <c r="S10" s="255"/>
      <c r="T10" s="248"/>
      <c r="U10" s="163"/>
      <c r="V10" s="60"/>
      <c r="W10" s="83"/>
      <c r="X10" s="70"/>
      <c r="Y10" s="69"/>
      <c r="Z10" s="24"/>
    </row>
    <row r="11" spans="2:26" ht="18" customHeight="1">
      <c r="B11" s="253"/>
      <c r="C11" s="256" t="s">
        <v>197</v>
      </c>
      <c r="D11" s="255" t="s">
        <v>372</v>
      </c>
      <c r="E11" s="69">
        <v>500</v>
      </c>
      <c r="F11" s="196"/>
      <c r="G11" s="23"/>
      <c r="H11" s="74"/>
      <c r="I11" s="185"/>
      <c r="J11" s="69"/>
      <c r="K11" s="27"/>
      <c r="L11" s="22"/>
      <c r="M11" s="83"/>
      <c r="N11" s="181"/>
      <c r="O11" s="69"/>
      <c r="P11" s="81"/>
      <c r="Q11" s="253"/>
      <c r="R11" s="256"/>
      <c r="S11" s="268"/>
      <c r="T11" s="248"/>
      <c r="U11" s="163"/>
      <c r="V11" s="60"/>
      <c r="W11" s="83"/>
      <c r="X11" s="70"/>
      <c r="Y11" s="69"/>
      <c r="Z11" s="24"/>
    </row>
    <row r="12" spans="2:26" ht="18" customHeight="1">
      <c r="B12" s="253"/>
      <c r="C12" s="256" t="s">
        <v>198</v>
      </c>
      <c r="D12" s="255" t="s">
        <v>372</v>
      </c>
      <c r="E12" s="69">
        <v>400</v>
      </c>
      <c r="F12" s="196"/>
      <c r="G12" s="23"/>
      <c r="H12" s="74"/>
      <c r="I12" s="176"/>
      <c r="J12" s="69"/>
      <c r="K12" s="27"/>
      <c r="L12" s="22"/>
      <c r="M12" s="83"/>
      <c r="N12" s="181"/>
      <c r="O12" s="69"/>
      <c r="P12" s="81"/>
      <c r="Q12" s="253"/>
      <c r="R12" s="256"/>
      <c r="S12" s="268"/>
      <c r="T12" s="248"/>
      <c r="U12" s="163"/>
      <c r="V12" s="60"/>
      <c r="W12" s="83"/>
      <c r="X12" s="70"/>
      <c r="Y12" s="69"/>
      <c r="Z12" s="24"/>
    </row>
    <row r="13" spans="2:26" ht="18" customHeight="1">
      <c r="B13" s="253"/>
      <c r="C13" s="256" t="s">
        <v>199</v>
      </c>
      <c r="D13" s="255" t="s">
        <v>372</v>
      </c>
      <c r="E13" s="69">
        <v>350</v>
      </c>
      <c r="F13" s="196"/>
      <c r="G13" s="23"/>
      <c r="H13" s="74"/>
      <c r="I13" s="176"/>
      <c r="J13" s="69"/>
      <c r="K13" s="27"/>
      <c r="L13" s="22"/>
      <c r="M13" s="83"/>
      <c r="N13" s="181"/>
      <c r="O13" s="69"/>
      <c r="P13" s="81"/>
      <c r="Q13" s="253"/>
      <c r="R13" s="256"/>
      <c r="S13" s="268"/>
      <c r="T13" s="248"/>
      <c r="U13" s="163"/>
      <c r="V13" s="60"/>
      <c r="W13" s="83"/>
      <c r="X13" s="70"/>
      <c r="Y13" s="69"/>
      <c r="Z13" s="24"/>
    </row>
    <row r="14" spans="2:26" ht="18" customHeight="1">
      <c r="B14" s="253"/>
      <c r="C14" s="256" t="s">
        <v>200</v>
      </c>
      <c r="D14" s="255" t="s">
        <v>528</v>
      </c>
      <c r="E14" s="69">
        <v>300</v>
      </c>
      <c r="F14" s="196"/>
      <c r="G14" s="23"/>
      <c r="H14" s="74"/>
      <c r="I14" s="176"/>
      <c r="J14" s="69"/>
      <c r="K14" s="27"/>
      <c r="L14" s="22"/>
      <c r="M14" s="83"/>
      <c r="N14" s="181"/>
      <c r="O14" s="69"/>
      <c r="P14" s="81"/>
      <c r="Q14" s="253"/>
      <c r="R14" s="256"/>
      <c r="S14" s="268"/>
      <c r="T14" s="248"/>
      <c r="U14" s="163"/>
      <c r="V14" s="60"/>
      <c r="W14" s="83"/>
      <c r="X14" s="70"/>
      <c r="Y14" s="69"/>
      <c r="Z14" s="24"/>
    </row>
    <row r="15" spans="2:26" ht="18" customHeight="1">
      <c r="B15" s="253"/>
      <c r="C15" s="256" t="s">
        <v>201</v>
      </c>
      <c r="D15" s="255" t="s">
        <v>528</v>
      </c>
      <c r="E15" s="69">
        <v>700</v>
      </c>
      <c r="F15" s="196"/>
      <c r="G15" s="23"/>
      <c r="H15" s="74"/>
      <c r="I15" s="176"/>
      <c r="J15" s="69"/>
      <c r="K15" s="27"/>
      <c r="L15" s="22"/>
      <c r="M15" s="83"/>
      <c r="N15" s="181"/>
      <c r="O15" s="69"/>
      <c r="P15" s="81"/>
      <c r="Q15" s="253"/>
      <c r="R15" s="256"/>
      <c r="S15" s="268"/>
      <c r="T15" s="248"/>
      <c r="U15" s="163"/>
      <c r="V15" s="60"/>
      <c r="W15" s="83"/>
      <c r="X15" s="70"/>
      <c r="Y15" s="69"/>
      <c r="Z15" s="24"/>
    </row>
    <row r="16" spans="2:26" ht="18" customHeight="1">
      <c r="B16" s="253"/>
      <c r="C16" s="256" t="s">
        <v>202</v>
      </c>
      <c r="D16" s="255" t="s">
        <v>372</v>
      </c>
      <c r="E16" s="69">
        <v>850</v>
      </c>
      <c r="F16" s="196"/>
      <c r="G16" s="23"/>
      <c r="H16" s="74"/>
      <c r="I16" s="176"/>
      <c r="J16" s="86"/>
      <c r="K16" s="27"/>
      <c r="L16" s="22"/>
      <c r="M16" s="83"/>
      <c r="N16" s="181"/>
      <c r="O16" s="69"/>
      <c r="P16" s="81"/>
      <c r="Q16" s="253"/>
      <c r="R16" s="256"/>
      <c r="S16" s="268"/>
      <c r="T16" s="248"/>
      <c r="U16" s="163"/>
      <c r="V16" s="87"/>
      <c r="W16" s="83"/>
      <c r="X16" s="70"/>
      <c r="Y16" s="69"/>
      <c r="Z16" s="24"/>
    </row>
    <row r="17" spans="2:26" ht="18" customHeight="1">
      <c r="B17" s="253"/>
      <c r="C17" s="256" t="s">
        <v>203</v>
      </c>
      <c r="D17" s="255" t="s">
        <v>542</v>
      </c>
      <c r="E17" s="69">
        <v>2000</v>
      </c>
      <c r="F17" s="196"/>
      <c r="G17" s="23"/>
      <c r="H17" s="74"/>
      <c r="I17" s="176"/>
      <c r="J17" s="61"/>
      <c r="K17" s="27"/>
      <c r="L17" s="22"/>
      <c r="M17" s="74"/>
      <c r="N17" s="180"/>
      <c r="O17" s="59"/>
      <c r="P17" s="81"/>
      <c r="Q17" s="253"/>
      <c r="R17" s="256"/>
      <c r="S17" s="268"/>
      <c r="T17" s="248"/>
      <c r="U17" s="163"/>
      <c r="V17" s="87"/>
      <c r="W17" s="83"/>
      <c r="X17" s="70"/>
      <c r="Y17" s="69"/>
      <c r="Z17" s="162"/>
    </row>
    <row r="18" spans="2:26" ht="18" customHeight="1">
      <c r="B18" s="253"/>
      <c r="C18" s="256"/>
      <c r="D18" s="255"/>
      <c r="E18" s="248"/>
      <c r="F18" s="217"/>
      <c r="G18" s="23"/>
      <c r="H18" s="74"/>
      <c r="I18" s="176"/>
      <c r="J18" s="61"/>
      <c r="K18" s="27"/>
      <c r="L18" s="22"/>
      <c r="M18" s="83"/>
      <c r="N18" s="181"/>
      <c r="O18" s="69"/>
      <c r="P18" s="163"/>
      <c r="Q18" s="253"/>
      <c r="R18" s="256"/>
      <c r="S18" s="268"/>
      <c r="T18" s="248"/>
      <c r="U18" s="81"/>
      <c r="V18" s="87"/>
      <c r="W18" s="497"/>
      <c r="X18" s="498"/>
      <c r="Y18" s="69"/>
      <c r="Z18" s="24"/>
    </row>
    <row r="19" spans="2:26" ht="18" customHeight="1">
      <c r="B19" s="253"/>
      <c r="C19" s="256"/>
      <c r="D19" s="255"/>
      <c r="E19" s="248"/>
      <c r="F19" s="217"/>
      <c r="G19" s="23"/>
      <c r="H19" s="74"/>
      <c r="I19" s="176"/>
      <c r="J19" s="61"/>
      <c r="K19" s="27"/>
      <c r="L19" s="22"/>
      <c r="M19" s="74"/>
      <c r="N19" s="180"/>
      <c r="O19" s="59"/>
      <c r="P19" s="81"/>
      <c r="Q19" s="253"/>
      <c r="R19" s="256"/>
      <c r="S19" s="268"/>
      <c r="T19" s="248"/>
      <c r="U19" s="81"/>
      <c r="V19" s="87"/>
      <c r="W19" s="83"/>
      <c r="X19" s="70"/>
      <c r="Y19" s="69"/>
      <c r="Z19" s="24"/>
    </row>
    <row r="20" spans="2:26" ht="18" customHeight="1">
      <c r="B20" s="253"/>
      <c r="C20" s="269"/>
      <c r="D20" s="255"/>
      <c r="E20" s="248"/>
      <c r="F20" s="217"/>
      <c r="G20" s="23"/>
      <c r="H20" s="74"/>
      <c r="I20" s="176"/>
      <c r="J20" s="61"/>
      <c r="K20" s="27"/>
      <c r="L20" s="22"/>
      <c r="M20" s="74"/>
      <c r="N20" s="180"/>
      <c r="O20" s="59"/>
      <c r="P20" s="81"/>
      <c r="Q20" s="253"/>
      <c r="R20" s="256"/>
      <c r="S20" s="268"/>
      <c r="T20" s="248"/>
      <c r="U20" s="81"/>
      <c r="V20" s="87"/>
      <c r="W20" s="83"/>
      <c r="X20" s="70"/>
      <c r="Y20" s="69"/>
      <c r="Z20" s="24"/>
    </row>
    <row r="21" spans="2:26" ht="18" customHeight="1">
      <c r="B21" s="253"/>
      <c r="C21" s="256"/>
      <c r="D21" s="255"/>
      <c r="E21" s="248"/>
      <c r="F21" s="197"/>
      <c r="G21" s="23"/>
      <c r="H21" s="74"/>
      <c r="I21" s="176"/>
      <c r="J21" s="61"/>
      <c r="K21" s="27"/>
      <c r="L21" s="22"/>
      <c r="M21" s="74"/>
      <c r="N21" s="180"/>
      <c r="O21" s="59"/>
      <c r="P21" s="81"/>
      <c r="Q21" s="253"/>
      <c r="R21" s="256"/>
      <c r="S21" s="268"/>
      <c r="T21" s="248"/>
      <c r="U21" s="81"/>
      <c r="V21" s="87"/>
      <c r="W21" s="83"/>
      <c r="X21" s="70"/>
      <c r="Y21" s="69"/>
      <c r="Z21" s="24"/>
    </row>
    <row r="22" spans="2:26" ht="18" customHeight="1">
      <c r="B22" s="253"/>
      <c r="C22" s="256"/>
      <c r="D22" s="255"/>
      <c r="E22" s="248"/>
      <c r="F22" s="24"/>
      <c r="G22" s="23"/>
      <c r="H22" s="74"/>
      <c r="I22" s="176"/>
      <c r="J22" s="61"/>
      <c r="K22" s="27"/>
      <c r="L22" s="22"/>
      <c r="M22" s="74"/>
      <c r="N22" s="180"/>
      <c r="O22" s="59"/>
      <c r="P22" s="81"/>
      <c r="Q22" s="253"/>
      <c r="R22" s="256"/>
      <c r="S22" s="268"/>
      <c r="T22" s="248"/>
      <c r="U22" s="81"/>
      <c r="V22" s="87"/>
      <c r="W22" s="83"/>
      <c r="X22" s="70"/>
      <c r="Y22" s="69"/>
      <c r="Z22" s="24"/>
    </row>
    <row r="23" spans="2:26" ht="18" customHeight="1">
      <c r="B23" s="249"/>
      <c r="C23" s="260"/>
      <c r="D23" s="275"/>
      <c r="E23" s="262"/>
      <c r="F23" s="21"/>
      <c r="G23" s="14"/>
      <c r="H23" s="75"/>
      <c r="I23" s="63"/>
      <c r="J23" s="68"/>
      <c r="K23" s="18"/>
      <c r="L23" s="19"/>
      <c r="M23" s="67"/>
      <c r="N23" s="63"/>
      <c r="O23" s="68"/>
      <c r="P23" s="85"/>
      <c r="Q23" s="259"/>
      <c r="R23" s="260"/>
      <c r="S23" s="261"/>
      <c r="T23" s="262"/>
      <c r="U23" s="85"/>
      <c r="V23" s="88"/>
      <c r="W23" s="65"/>
      <c r="X23" s="66"/>
      <c r="Y23" s="64"/>
      <c r="Z23" s="21"/>
    </row>
    <row r="24" spans="2:26" ht="18" customHeight="1">
      <c r="B24" s="476" t="s">
        <v>1</v>
      </c>
      <c r="C24" s="488"/>
      <c r="D24" s="489"/>
      <c r="E24" s="263">
        <f>SUM(E6:E22)</f>
        <v>12000</v>
      </c>
      <c r="F24" s="21">
        <f>SUM(F6:F22)</f>
        <v>0</v>
      </c>
      <c r="G24" s="480" t="s">
        <v>1</v>
      </c>
      <c r="H24" s="480"/>
      <c r="I24" s="480"/>
      <c r="J24" s="25">
        <f>SUM(J6:J22)</f>
        <v>0</v>
      </c>
      <c r="K24" s="18">
        <f>SUM(K6:K22)</f>
        <v>0</v>
      </c>
      <c r="L24" s="463" t="s">
        <v>1</v>
      </c>
      <c r="M24" s="480"/>
      <c r="N24" s="480"/>
      <c r="O24" s="25">
        <f>SUM(O6:O22)</f>
        <v>0</v>
      </c>
      <c r="P24" s="21">
        <f>SUM(P6:P22)</f>
        <v>0</v>
      </c>
      <c r="Q24" s="483" t="s">
        <v>1</v>
      </c>
      <c r="R24" s="484"/>
      <c r="S24" s="484"/>
      <c r="T24" s="263">
        <f>SUM(T6:T22)</f>
        <v>600</v>
      </c>
      <c r="U24" s="21">
        <f>SUM(U6:U22)</f>
        <v>0</v>
      </c>
      <c r="V24" s="480" t="s">
        <v>1</v>
      </c>
      <c r="W24" s="480"/>
      <c r="X24" s="480"/>
      <c r="Y24" s="25">
        <f>SUM(Y6:Y22)</f>
        <v>150</v>
      </c>
      <c r="Z24" s="21">
        <f>SUM(Z6:Z23)</f>
        <v>0</v>
      </c>
    </row>
    <row r="25" spans="2:49" ht="30" customHeight="1">
      <c r="B25" s="264" t="s">
        <v>18</v>
      </c>
      <c r="C25" s="490" t="s">
        <v>204</v>
      </c>
      <c r="D25" s="490"/>
      <c r="E25" s="490"/>
      <c r="F25" s="444" t="s">
        <v>8</v>
      </c>
      <c r="G25" s="444"/>
      <c r="H25" s="445">
        <f>SUM(E32+J32+O32+T32+Y32)</f>
        <v>4450</v>
      </c>
      <c r="I25" s="444"/>
      <c r="J25" s="4" t="s">
        <v>0</v>
      </c>
      <c r="K25" s="4" t="s">
        <v>11</v>
      </c>
      <c r="L25" s="5"/>
      <c r="M25" s="174" t="s">
        <v>10</v>
      </c>
      <c r="N25" s="5"/>
      <c r="O25" s="457">
        <f>SUM(F32+K32+P32+U32+Z32)</f>
        <v>0</v>
      </c>
      <c r="P25" s="458"/>
      <c r="Q25" s="485" t="s">
        <v>0</v>
      </c>
      <c r="R25" s="485"/>
      <c r="S25" s="264"/>
      <c r="T25" s="265"/>
      <c r="U25" s="17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2:26" ht="18" customHeight="1">
      <c r="B26" s="447" t="s">
        <v>14</v>
      </c>
      <c r="C26" s="442"/>
      <c r="D26" s="442"/>
      <c r="E26" s="442"/>
      <c r="F26" s="26" t="s">
        <v>12</v>
      </c>
      <c r="G26" s="442" t="s">
        <v>15</v>
      </c>
      <c r="H26" s="442"/>
      <c r="I26" s="442"/>
      <c r="J26" s="443"/>
      <c r="K26" s="13" t="s">
        <v>12</v>
      </c>
      <c r="L26" s="447" t="s">
        <v>16</v>
      </c>
      <c r="M26" s="442"/>
      <c r="N26" s="442"/>
      <c r="O26" s="442"/>
      <c r="P26" s="26" t="s">
        <v>12</v>
      </c>
      <c r="Q26" s="476" t="s">
        <v>73</v>
      </c>
      <c r="R26" s="477"/>
      <c r="S26" s="477"/>
      <c r="T26" s="477"/>
      <c r="U26" s="26" t="s">
        <v>12</v>
      </c>
      <c r="V26" s="442" t="s">
        <v>13</v>
      </c>
      <c r="W26" s="442"/>
      <c r="X26" s="442"/>
      <c r="Y26" s="443"/>
      <c r="Z26" s="15" t="s">
        <v>12</v>
      </c>
    </row>
    <row r="27" spans="2:26" ht="18" customHeight="1">
      <c r="B27" s="249"/>
      <c r="C27" s="280" t="s">
        <v>205</v>
      </c>
      <c r="D27" s="255" t="s">
        <v>536</v>
      </c>
      <c r="E27" s="71">
        <v>2250</v>
      </c>
      <c r="F27" s="199"/>
      <c r="G27" s="12"/>
      <c r="H27" s="125"/>
      <c r="I27" s="54"/>
      <c r="J27" s="55"/>
      <c r="K27" s="116"/>
      <c r="L27" s="20"/>
      <c r="M27" s="89"/>
      <c r="N27" s="182"/>
      <c r="O27" s="71"/>
      <c r="P27" s="118"/>
      <c r="Q27" s="249"/>
      <c r="R27" s="286" t="s">
        <v>556</v>
      </c>
      <c r="S27" s="272" t="s">
        <v>379</v>
      </c>
      <c r="T27" s="252">
        <v>700</v>
      </c>
      <c r="U27" s="199"/>
      <c r="V27" s="56"/>
      <c r="W27" s="124"/>
      <c r="X27" s="54"/>
      <c r="Y27" s="55"/>
      <c r="Z27" s="147"/>
    </row>
    <row r="28" spans="2:26" ht="18" customHeight="1">
      <c r="B28" s="253"/>
      <c r="C28" s="273" t="s">
        <v>206</v>
      </c>
      <c r="D28" s="255" t="s">
        <v>536</v>
      </c>
      <c r="E28" s="248">
        <v>1500</v>
      </c>
      <c r="F28" s="196"/>
      <c r="G28" s="23"/>
      <c r="H28" s="74"/>
      <c r="I28" s="58"/>
      <c r="J28" s="59"/>
      <c r="K28" s="27"/>
      <c r="L28" s="22"/>
      <c r="M28" s="83"/>
      <c r="N28" s="181"/>
      <c r="O28" s="69"/>
      <c r="P28" s="81"/>
      <c r="Q28" s="253"/>
      <c r="R28" s="283"/>
      <c r="S28" s="284"/>
      <c r="T28" s="285"/>
      <c r="U28" s="197"/>
      <c r="V28" s="60"/>
      <c r="W28" s="111"/>
      <c r="X28" s="58"/>
      <c r="Y28" s="59"/>
      <c r="Z28" s="24"/>
    </row>
    <row r="29" spans="2:26" ht="18" customHeight="1">
      <c r="B29" s="253"/>
      <c r="C29" s="273"/>
      <c r="D29" s="255"/>
      <c r="E29" s="248"/>
      <c r="F29" s="197"/>
      <c r="G29" s="23"/>
      <c r="H29" s="74"/>
      <c r="I29" s="58"/>
      <c r="J29" s="59"/>
      <c r="K29" s="27"/>
      <c r="L29" s="22"/>
      <c r="M29" s="83"/>
      <c r="N29" s="181"/>
      <c r="O29" s="69"/>
      <c r="P29" s="81"/>
      <c r="Q29" s="22"/>
      <c r="R29" s="74"/>
      <c r="S29" s="167"/>
      <c r="T29" s="59"/>
      <c r="U29" s="81"/>
      <c r="V29" s="60"/>
      <c r="W29" s="111"/>
      <c r="X29" s="58"/>
      <c r="Y29" s="59"/>
      <c r="Z29" s="24"/>
    </row>
    <row r="30" spans="2:26" ht="18" customHeight="1">
      <c r="B30" s="22"/>
      <c r="C30" s="131"/>
      <c r="D30" s="172"/>
      <c r="E30" s="69"/>
      <c r="F30" s="24"/>
      <c r="G30" s="23"/>
      <c r="H30" s="74"/>
      <c r="I30" s="58"/>
      <c r="J30" s="59"/>
      <c r="K30" s="27"/>
      <c r="L30" s="22"/>
      <c r="M30" s="83"/>
      <c r="N30" s="181"/>
      <c r="O30" s="69"/>
      <c r="P30" s="81"/>
      <c r="Q30" s="22"/>
      <c r="R30" s="128"/>
      <c r="S30" s="184"/>
      <c r="T30" s="129"/>
      <c r="U30" s="81"/>
      <c r="V30" s="60"/>
      <c r="W30" s="74"/>
      <c r="X30" s="58"/>
      <c r="Y30" s="59"/>
      <c r="Z30" s="24"/>
    </row>
    <row r="31" spans="2:26" ht="18" customHeight="1">
      <c r="B31" s="20"/>
      <c r="C31" s="75"/>
      <c r="D31" s="168"/>
      <c r="E31" s="68"/>
      <c r="F31" s="21"/>
      <c r="G31" s="14"/>
      <c r="H31" s="75"/>
      <c r="I31" s="63"/>
      <c r="J31" s="68"/>
      <c r="K31" s="18"/>
      <c r="L31" s="19"/>
      <c r="M31" s="67"/>
      <c r="N31" s="63"/>
      <c r="O31" s="64"/>
      <c r="P31" s="85"/>
      <c r="Q31" s="19"/>
      <c r="R31" s="79"/>
      <c r="S31" s="66"/>
      <c r="T31" s="64"/>
      <c r="U31" s="85"/>
      <c r="V31" s="77"/>
      <c r="W31" s="67"/>
      <c r="X31" s="63"/>
      <c r="Y31" s="68"/>
      <c r="Z31" s="21"/>
    </row>
    <row r="32" spans="2:26" ht="18" customHeight="1">
      <c r="B32" s="447" t="s">
        <v>1</v>
      </c>
      <c r="C32" s="478"/>
      <c r="D32" s="479"/>
      <c r="E32" s="25">
        <f>SUM(E27:E30)</f>
        <v>3750</v>
      </c>
      <c r="F32" s="21">
        <f>SUM(F27:F30)</f>
        <v>0</v>
      </c>
      <c r="G32" s="480" t="s">
        <v>1</v>
      </c>
      <c r="H32" s="480"/>
      <c r="I32" s="480"/>
      <c r="J32" s="25">
        <f>SUM(J27:J30)</f>
        <v>0</v>
      </c>
      <c r="K32" s="18">
        <f>SUM(K27:K30)</f>
        <v>0</v>
      </c>
      <c r="L32" s="463" t="s">
        <v>1</v>
      </c>
      <c r="M32" s="480"/>
      <c r="N32" s="480"/>
      <c r="O32" s="25">
        <f>SUM(O27:O30)</f>
        <v>0</v>
      </c>
      <c r="P32" s="21">
        <f>SUM(P27:P30)</f>
        <v>0</v>
      </c>
      <c r="Q32" s="463" t="s">
        <v>1</v>
      </c>
      <c r="R32" s="480"/>
      <c r="S32" s="480"/>
      <c r="T32" s="25">
        <f>SUM(T27:T30)</f>
        <v>700</v>
      </c>
      <c r="U32" s="21">
        <f>SUM(U27:U30)</f>
        <v>0</v>
      </c>
      <c r="V32" s="480" t="s">
        <v>1</v>
      </c>
      <c r="W32" s="480"/>
      <c r="X32" s="480"/>
      <c r="Y32" s="25">
        <f>SUM(Y27:Y30)</f>
        <v>0</v>
      </c>
      <c r="Z32" s="21">
        <f>SUM(Z27:Z30)</f>
        <v>0</v>
      </c>
    </row>
    <row r="33" spans="2:30" s="3" customFormat="1" ht="13.5" customHeight="1">
      <c r="B33" s="8" t="s">
        <v>522</v>
      </c>
      <c r="C33" s="6"/>
      <c r="D33" s="1"/>
      <c r="E33" s="227"/>
      <c r="F33" s="228"/>
      <c r="G33" s="1"/>
      <c r="H33" s="1"/>
      <c r="I33" s="1"/>
      <c r="J33" s="227"/>
      <c r="K33" s="229"/>
      <c r="L33" s="1"/>
      <c r="M33" s="1"/>
      <c r="N33" s="1"/>
      <c r="O33" s="227"/>
      <c r="P33" s="230"/>
      <c r="Q33" s="1"/>
      <c r="R33" s="1"/>
      <c r="S33" s="1"/>
      <c r="T33" s="227"/>
      <c r="U33" s="229"/>
      <c r="V33" s="1"/>
      <c r="W33" s="1"/>
      <c r="X33" s="1"/>
      <c r="Y33" s="227"/>
      <c r="Z33" s="230"/>
      <c r="AA33" s="226"/>
      <c r="AB33" s="231"/>
      <c r="AC33" s="232"/>
      <c r="AD33" s="226"/>
    </row>
    <row r="34" spans="2:29" s="3" customFormat="1" ht="14.25" customHeight="1">
      <c r="B34" s="450" t="s">
        <v>523</v>
      </c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206"/>
      <c r="Z34" s="206"/>
      <c r="AA34" s="206"/>
      <c r="AB34" s="206"/>
      <c r="AC34" s="206"/>
    </row>
    <row r="35" spans="2:29" s="3" customFormat="1" ht="14.25" customHeight="1">
      <c r="B35" s="450" t="s">
        <v>520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206"/>
      <c r="Z35" s="206"/>
      <c r="AA35" s="206"/>
      <c r="AB35" s="206"/>
      <c r="AC35" s="206"/>
    </row>
    <row r="36" spans="2:29" s="3" customFormat="1" ht="13.5">
      <c r="B36" s="450" t="s">
        <v>521</v>
      </c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206"/>
      <c r="Z36" s="206"/>
      <c r="AA36" s="206"/>
      <c r="AB36" s="206"/>
      <c r="AC36" s="206"/>
    </row>
    <row r="37" spans="2:26" s="3" customFormat="1" ht="8.25" customHeight="1">
      <c r="B37" s="8"/>
      <c r="C37" s="1"/>
      <c r="D37" s="1"/>
      <c r="E37" s="227"/>
      <c r="F37" s="228"/>
      <c r="G37" s="1"/>
      <c r="H37" s="1"/>
      <c r="I37" s="1"/>
      <c r="J37" s="227"/>
      <c r="K37" s="229"/>
      <c r="L37" s="1"/>
      <c r="M37" s="1"/>
      <c r="N37" s="1"/>
      <c r="O37" s="227"/>
      <c r="P37" s="230"/>
      <c r="Q37" s="1"/>
      <c r="R37" s="1"/>
      <c r="S37" s="1"/>
      <c r="T37" s="227"/>
      <c r="U37" s="229"/>
      <c r="V37" s="1"/>
      <c r="W37" s="1"/>
      <c r="X37" s="1"/>
      <c r="Y37" s="227"/>
      <c r="Z37" s="230"/>
    </row>
    <row r="38" spans="2:27" ht="16.5" customHeight="1">
      <c r="B38" s="10" t="s">
        <v>388</v>
      </c>
      <c r="C38" s="11"/>
      <c r="E38" s="11"/>
      <c r="F38" s="11"/>
      <c r="H38" s="11"/>
      <c r="J38" s="11"/>
      <c r="K38" s="11"/>
      <c r="M38" s="12"/>
      <c r="O38" s="16"/>
      <c r="P38" s="17"/>
      <c r="R38" s="12"/>
      <c r="T38" s="16"/>
      <c r="U38" s="17"/>
      <c r="V38" s="449" t="str">
        <f>'岐阜県集計表'!O41</f>
        <v>（2024年5月現在）</v>
      </c>
      <c r="W38" s="486"/>
      <c r="X38" s="486"/>
      <c r="Y38" s="486"/>
      <c r="Z38" s="486"/>
      <c r="AA38" s="165"/>
    </row>
    <row r="39" ht="16.5" customHeight="1"/>
  </sheetData>
  <sheetProtection password="CCCF" sheet="1" selectLockedCells="1"/>
  <mergeCells count="47"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25:G25"/>
    <mergeCell ref="H25:I25"/>
    <mergeCell ref="O25:P25"/>
    <mergeCell ref="Q25:R25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2023-11-14T06:20:16Z</cp:lastPrinted>
  <dcterms:created xsi:type="dcterms:W3CDTF">1998-04-23T05:59:54Z</dcterms:created>
  <dcterms:modified xsi:type="dcterms:W3CDTF">2024-05-02T05:56:10Z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