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67" firstSheet="2" activeTab="2"/>
  </bookViews>
  <sheets>
    <sheet name="注意事項" sheetId="1" r:id="rId1"/>
    <sheet name="料金表" sheetId="2" r:id="rId2"/>
    <sheet name="尾張集計表" sheetId="3" r:id="rId3"/>
    <sheet name="一宮" sheetId="4" r:id="rId4"/>
    <sheet name="稲沢・津島・愛西" sheetId="5" r:id="rId5"/>
    <sheet name="弥富・あま・海部" sheetId="6" r:id="rId6"/>
    <sheet name="清須・北名古屋・西春日井・岩倉" sheetId="7" r:id="rId7"/>
    <sheet name="江南・丹羽" sheetId="8" r:id="rId8"/>
    <sheet name="犬山・小牧" sheetId="9" r:id="rId9"/>
    <sheet name="春日井" sheetId="10" r:id="rId10"/>
    <sheet name="瀬戸・尾張旭" sheetId="11" r:id="rId11"/>
    <sheet name="日進・豊明・長久手" sheetId="12" r:id="rId12"/>
    <sheet name="東郷・大府・東海" sheetId="13" r:id="rId13"/>
    <sheet name="知多市・半田" sheetId="14" r:id="rId14"/>
    <sheet name="常滑・知多郡" sheetId="15" r:id="rId15"/>
  </sheets>
  <definedNames>
    <definedName name="_xlnm.Print_Area" localSheetId="3">'一宮'!$A$1:$X$41</definedName>
    <definedName name="_xlnm.Print_Area" localSheetId="4">'稲沢・津島・愛西'!$A$1:$X$42</definedName>
    <definedName name="_xlnm.Print_Area" localSheetId="8">'犬山・小牧'!$A$1:$X$40</definedName>
    <definedName name="_xlnm.Print_Area" localSheetId="7">'江南・丹羽'!$A$1:$X$37</definedName>
    <definedName name="_xlnm.Print_Area" localSheetId="9">'春日井'!$A$1:$X$38</definedName>
    <definedName name="_xlnm.Print_Area" localSheetId="14">'常滑・知多郡'!$A$1:$X$37</definedName>
    <definedName name="_xlnm.Print_Area" localSheetId="10">'瀬戸・尾張旭'!$A$1:$X$38</definedName>
    <definedName name="_xlnm.Print_Area" localSheetId="6">'清須・北名古屋・西春日井・岩倉'!$A$1:$X$37</definedName>
    <definedName name="_xlnm.Print_Area" localSheetId="13">'知多市・半田'!$A$1:$X$37</definedName>
    <definedName name="_xlnm.Print_Area" localSheetId="12">'東郷・大府・東海'!$A$1:$X$39</definedName>
    <definedName name="_xlnm.Print_Area" localSheetId="11">'日進・豊明・長久手'!$A$1:$X$37</definedName>
    <definedName name="_xlnm.Print_Area" localSheetId="2">'尾張集計表'!$A$1:$N$42</definedName>
    <definedName name="_xlnm.Print_Area" localSheetId="5">'弥富・あま・海部'!$A$1:$X$39</definedName>
  </definedNames>
  <calcPr fullCalcOnLoad="1"/>
</workbook>
</file>

<file path=xl/sharedStrings.xml><?xml version="1.0" encoding="utf-8"?>
<sst xmlns="http://schemas.openxmlformats.org/spreadsheetml/2006/main" count="1608" uniqueCount="663">
  <si>
    <t>枚</t>
  </si>
  <si>
    <t>小　　計</t>
  </si>
  <si>
    <t>広　告　主</t>
  </si>
  <si>
    <t>広告内容</t>
  </si>
  <si>
    <t>申　込　社</t>
  </si>
  <si>
    <t>折　込　日</t>
  </si>
  <si>
    <t>サ　イ　ズ</t>
  </si>
  <si>
    <t>折込枚数</t>
  </si>
  <si>
    <t>合計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</si>
  <si>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</si>
  <si>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</si>
  <si>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</si>
  <si>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</si>
  <si>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</si>
  <si>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</si>
  <si>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</si>
  <si>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</si>
  <si>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弥富南部</t>
  </si>
  <si>
    <t>海部</t>
  </si>
  <si>
    <t>七宝</t>
  </si>
  <si>
    <t>木田</t>
  </si>
  <si>
    <t>美和</t>
  </si>
  <si>
    <t>美和正則</t>
  </si>
  <si>
    <t>蟹江</t>
  </si>
  <si>
    <t>大治東部</t>
  </si>
  <si>
    <t>大治</t>
  </si>
  <si>
    <t>大治南部</t>
  </si>
  <si>
    <t>大治西部</t>
  </si>
  <si>
    <t>万場北</t>
  </si>
  <si>
    <t>尾張弥富</t>
  </si>
  <si>
    <t>木曽岬</t>
  </si>
  <si>
    <t>甚目寺</t>
  </si>
  <si>
    <t>甚目寺西部</t>
  </si>
  <si>
    <t>蟹江須成</t>
  </si>
  <si>
    <t>舟入</t>
  </si>
  <si>
    <t>蟹江南部</t>
  </si>
  <si>
    <t>飛島</t>
  </si>
  <si>
    <t>海　　部　　郡</t>
  </si>
  <si>
    <t>祖父江南部</t>
  </si>
  <si>
    <t>祖父江</t>
  </si>
  <si>
    <t>稲沢千代田</t>
  </si>
  <si>
    <t>稲沢南部</t>
  </si>
  <si>
    <t>稲沢高御堂</t>
  </si>
  <si>
    <t>稲沢松清</t>
  </si>
  <si>
    <t>稲沢西部</t>
  </si>
  <si>
    <t>稲沢下津</t>
  </si>
  <si>
    <t>稲沢大里</t>
  </si>
  <si>
    <t>稲沢南部</t>
  </si>
  <si>
    <t>稲沢</t>
  </si>
  <si>
    <t>平和</t>
  </si>
  <si>
    <t>大里</t>
  </si>
  <si>
    <t>国府宮</t>
  </si>
  <si>
    <t>稲沢駅前</t>
  </si>
  <si>
    <t>青塚</t>
  </si>
  <si>
    <t>津島</t>
  </si>
  <si>
    <t>勝幡</t>
  </si>
  <si>
    <t>藤浪</t>
  </si>
  <si>
    <t>富吉</t>
  </si>
  <si>
    <t>稲　　沢　　市</t>
  </si>
  <si>
    <t>玉の井</t>
  </si>
  <si>
    <t>木曽川(大塚)</t>
  </si>
  <si>
    <t>木曽川(宇佐見)</t>
  </si>
  <si>
    <t>起南部</t>
  </si>
  <si>
    <t>起西部</t>
  </si>
  <si>
    <t>起東部</t>
  </si>
  <si>
    <t>一宮北方</t>
  </si>
  <si>
    <t>今伊勢北部</t>
  </si>
  <si>
    <t>一宮大毛</t>
  </si>
  <si>
    <t>今伊勢南部</t>
  </si>
  <si>
    <t>一宮西御堂</t>
  </si>
  <si>
    <t>一宮戸塚</t>
  </si>
  <si>
    <t>今伊勢西</t>
  </si>
  <si>
    <t>一宮萩原</t>
  </si>
  <si>
    <t>一宮奥町</t>
  </si>
  <si>
    <t>一宮西部</t>
  </si>
  <si>
    <t>一宮瀬時</t>
  </si>
  <si>
    <t>千秋</t>
  </si>
  <si>
    <t>一宮浅渕</t>
  </si>
  <si>
    <t>浅井北部</t>
  </si>
  <si>
    <t>一宮浅井</t>
  </si>
  <si>
    <t>一宮北部</t>
  </si>
  <si>
    <t>一宮南部</t>
  </si>
  <si>
    <t>一宮東部</t>
  </si>
  <si>
    <t>今伊勢</t>
  </si>
  <si>
    <t>浅井</t>
  </si>
  <si>
    <t>尾張萩原</t>
  </si>
  <si>
    <t>下津浅野</t>
  </si>
  <si>
    <t>一宮中央</t>
  </si>
  <si>
    <t>木曽川</t>
  </si>
  <si>
    <t>一宮尾西</t>
  </si>
  <si>
    <t>尾西中央</t>
  </si>
  <si>
    <t>　</t>
  </si>
  <si>
    <t>弥　　富　　市</t>
  </si>
  <si>
    <t>一　　宮　　市</t>
  </si>
  <si>
    <t>一宮春明</t>
  </si>
  <si>
    <t>苅安賀</t>
  </si>
  <si>
    <t>尾西みなみ</t>
  </si>
  <si>
    <t>尾張新川北部</t>
  </si>
  <si>
    <t>尾張新川南部</t>
  </si>
  <si>
    <t>西枇杷島</t>
  </si>
  <si>
    <t>枇杷島</t>
  </si>
  <si>
    <t>清　　須　　市</t>
  </si>
  <si>
    <t>北　名　古　屋　市</t>
  </si>
  <si>
    <t>清須</t>
  </si>
  <si>
    <t>清洲</t>
  </si>
  <si>
    <t>北名古屋</t>
  </si>
  <si>
    <t>西春西部</t>
  </si>
  <si>
    <t>師勝</t>
  </si>
  <si>
    <t>豊山北</t>
  </si>
  <si>
    <t>豊場</t>
  </si>
  <si>
    <t>西　春　日　井　郡</t>
  </si>
  <si>
    <t>岩　　倉　　市</t>
  </si>
  <si>
    <t>岩倉</t>
  </si>
  <si>
    <t>岩倉南部</t>
  </si>
  <si>
    <t>丹　　羽　　郡</t>
  </si>
  <si>
    <t>加納馬場</t>
  </si>
  <si>
    <t>布袋北部</t>
  </si>
  <si>
    <t>布袋</t>
  </si>
  <si>
    <t>江南草井</t>
  </si>
  <si>
    <t>江南北部</t>
  </si>
  <si>
    <t>宮田</t>
  </si>
  <si>
    <t>古知野西部</t>
  </si>
  <si>
    <t>古知野東部</t>
  </si>
  <si>
    <t>古知野北部</t>
  </si>
  <si>
    <t>古知野</t>
  </si>
  <si>
    <t>布袋</t>
  </si>
  <si>
    <t>江南団地</t>
  </si>
  <si>
    <t>江南東部</t>
  </si>
  <si>
    <t>江南中央</t>
  </si>
  <si>
    <t>江南北部</t>
  </si>
  <si>
    <t>大口南部</t>
  </si>
  <si>
    <t>大口北部</t>
  </si>
  <si>
    <t>扶桑山名</t>
  </si>
  <si>
    <t>扶桑東</t>
  </si>
  <si>
    <t>扶桑</t>
  </si>
  <si>
    <t>柏森</t>
  </si>
  <si>
    <t>扶桑</t>
  </si>
  <si>
    <t>楽田東部</t>
  </si>
  <si>
    <t>楽田</t>
  </si>
  <si>
    <t>羽黒東部</t>
  </si>
  <si>
    <t>羽黒</t>
  </si>
  <si>
    <t>前原</t>
  </si>
  <si>
    <t>犬山城東</t>
  </si>
  <si>
    <t>犬山駅東</t>
  </si>
  <si>
    <t>犬山</t>
  </si>
  <si>
    <t>犬山南部</t>
  </si>
  <si>
    <t>犬山中央</t>
  </si>
  <si>
    <t>犬山東部</t>
  </si>
  <si>
    <t>犬山</t>
  </si>
  <si>
    <t>小牧中央</t>
  </si>
  <si>
    <t>小牧南部</t>
  </si>
  <si>
    <t>小牧陶</t>
  </si>
  <si>
    <t>小牧中央</t>
  </si>
  <si>
    <t>桃花台</t>
  </si>
  <si>
    <t>小牧西部</t>
  </si>
  <si>
    <t>小牧北部</t>
  </si>
  <si>
    <t>春日井出川</t>
  </si>
  <si>
    <t>高蔵寺</t>
  </si>
  <si>
    <t>神領</t>
  </si>
  <si>
    <t>春日井大泉寺</t>
  </si>
  <si>
    <t>鳥居松</t>
  </si>
  <si>
    <t>春日井</t>
  </si>
  <si>
    <t>春日井上条</t>
  </si>
  <si>
    <t>春日井松河戸</t>
  </si>
  <si>
    <t>春日井八田</t>
  </si>
  <si>
    <t>勝川口</t>
  </si>
  <si>
    <t>勝川南部</t>
  </si>
  <si>
    <t>春日井中新町</t>
  </si>
  <si>
    <t>春日井西部</t>
  </si>
  <si>
    <t>尾張坂下</t>
  </si>
  <si>
    <t>中央台</t>
  </si>
  <si>
    <t>藤山台</t>
  </si>
  <si>
    <t>春日井中央</t>
  </si>
  <si>
    <t>勝川</t>
  </si>
  <si>
    <t>桃花台(坂下)</t>
  </si>
  <si>
    <t>ニュータウン</t>
  </si>
  <si>
    <t>春日井西部</t>
  </si>
  <si>
    <t>尾張坂下</t>
  </si>
  <si>
    <t>藤山台</t>
  </si>
  <si>
    <t>高森台</t>
  </si>
  <si>
    <t>中央台</t>
  </si>
  <si>
    <t>岩成台</t>
  </si>
  <si>
    <t>石尾台</t>
  </si>
  <si>
    <t>瀬戸長根</t>
  </si>
  <si>
    <t>瀬戸共栄</t>
  </si>
  <si>
    <t>瀬戸南山</t>
  </si>
  <si>
    <t>水野西</t>
  </si>
  <si>
    <t>瀬戸陶原</t>
  </si>
  <si>
    <t>瀬戸(加藤)</t>
  </si>
  <si>
    <t>瀬戸品野</t>
  </si>
  <si>
    <t>水野</t>
  </si>
  <si>
    <t>菱野団地</t>
  </si>
  <si>
    <t>瀬戸</t>
  </si>
  <si>
    <t>瀬戸南</t>
  </si>
  <si>
    <t>瑞鳳</t>
  </si>
  <si>
    <t>本地ヶ原</t>
  </si>
  <si>
    <t>尾張旭</t>
  </si>
  <si>
    <t>三郷</t>
  </si>
  <si>
    <t>日進浅田</t>
  </si>
  <si>
    <t>日進折戸</t>
  </si>
  <si>
    <t>赤池</t>
  </si>
  <si>
    <t>日進中部</t>
  </si>
  <si>
    <t>日進米野木</t>
  </si>
  <si>
    <t>五色園</t>
  </si>
  <si>
    <t>岩崎台</t>
  </si>
  <si>
    <t>岩崎香久山</t>
  </si>
  <si>
    <t>岩崎</t>
  </si>
  <si>
    <t>日進</t>
  </si>
  <si>
    <t>豊明団地</t>
  </si>
  <si>
    <t>豊明東部</t>
  </si>
  <si>
    <t>前後</t>
  </si>
  <si>
    <t>豊明桜ヶ丘</t>
  </si>
  <si>
    <t>沓掛</t>
  </si>
  <si>
    <t>豊明南館</t>
  </si>
  <si>
    <t>豊明</t>
  </si>
  <si>
    <t>長久手南部</t>
  </si>
  <si>
    <t>長久手西部</t>
  </si>
  <si>
    <t>長久手東部</t>
  </si>
  <si>
    <t>長久手</t>
  </si>
  <si>
    <t>和合</t>
  </si>
  <si>
    <t>諸輪</t>
  </si>
  <si>
    <t>音貝</t>
  </si>
  <si>
    <t>東郷</t>
  </si>
  <si>
    <t>大　　府　　市</t>
  </si>
  <si>
    <t>大府森岡</t>
  </si>
  <si>
    <t>大府吉田</t>
  </si>
  <si>
    <t>大府</t>
  </si>
  <si>
    <t>大府東部</t>
  </si>
  <si>
    <t>共和西</t>
  </si>
  <si>
    <t>共和</t>
  </si>
  <si>
    <t>加木屋</t>
  </si>
  <si>
    <t>尾張横須賀</t>
  </si>
  <si>
    <t>高横須賀</t>
  </si>
  <si>
    <t>富木島</t>
  </si>
  <si>
    <t>東海大田</t>
  </si>
  <si>
    <t>東海大池</t>
  </si>
  <si>
    <t>名和上野</t>
  </si>
  <si>
    <t>荒尾</t>
  </si>
  <si>
    <t>名和水谷</t>
  </si>
  <si>
    <t>名和緑陽</t>
  </si>
  <si>
    <t>南加木屋</t>
  </si>
  <si>
    <t>東海大高</t>
  </si>
  <si>
    <t>阿久比</t>
  </si>
  <si>
    <t>東海東浦</t>
  </si>
  <si>
    <t>東海北部</t>
  </si>
  <si>
    <t>名和</t>
  </si>
  <si>
    <t>日　　進　　市</t>
  </si>
  <si>
    <t>豊　明　市</t>
  </si>
  <si>
    <t>→</t>
  </si>
  <si>
    <t>瀬　　戸　　市</t>
  </si>
  <si>
    <t>原山台</t>
  </si>
  <si>
    <t>瀬戸南部</t>
  </si>
  <si>
    <t>瀬戸幡山</t>
  </si>
  <si>
    <t>瀬戸山口</t>
  </si>
  <si>
    <t>尾　張　旭　市</t>
  </si>
  <si>
    <t>→</t>
  </si>
  <si>
    <t>三郷</t>
  </si>
  <si>
    <t>平池</t>
  </si>
  <si>
    <t>尾張旭北部</t>
  </si>
  <si>
    <t>旭新居</t>
  </si>
  <si>
    <t>春　日　井　市</t>
  </si>
  <si>
    <t>春日井宮町</t>
  </si>
  <si>
    <t>犬　　山　　市</t>
  </si>
  <si>
    <t>小　　牧　　市</t>
  </si>
  <si>
    <t>小牧北部</t>
  </si>
  <si>
    <t>小牧北里</t>
  </si>
  <si>
    <t>小牧小木</t>
  </si>
  <si>
    <t>小牧三ツ渕</t>
  </si>
  <si>
    <t>小牧村中</t>
  </si>
  <si>
    <t>味岡</t>
  </si>
  <si>
    <t>小牧原</t>
  </si>
  <si>
    <t>小牧東部</t>
  </si>
  <si>
    <t>小牧本庄</t>
  </si>
  <si>
    <t>小牧池の内</t>
  </si>
  <si>
    <t>江　　南　　市</t>
  </si>
  <si>
    <t>下津北部</t>
  </si>
  <si>
    <t>片原一色</t>
  </si>
  <si>
    <t>津　　島　　市</t>
  </si>
  <si>
    <t>→</t>
  </si>
  <si>
    <t>尾張津島</t>
  </si>
  <si>
    <t>津島西部</t>
  </si>
  <si>
    <t>津島北部</t>
  </si>
  <si>
    <t>神守</t>
  </si>
  <si>
    <t>愛　　西　　市</t>
  </si>
  <si>
    <t>佐屋</t>
  </si>
  <si>
    <t>永和</t>
  </si>
  <si>
    <t>南佐屋</t>
  </si>
  <si>
    <t>東　　海　　市</t>
  </si>
  <si>
    <t>→</t>
  </si>
  <si>
    <t>知多岡田</t>
  </si>
  <si>
    <t>知多新知台</t>
  </si>
  <si>
    <t>朝倉団地</t>
  </si>
  <si>
    <t>寺本</t>
  </si>
  <si>
    <t>知多市南部</t>
  </si>
  <si>
    <t>朝倉</t>
  </si>
  <si>
    <t>巽ヶ丘</t>
  </si>
  <si>
    <t>知多南</t>
  </si>
  <si>
    <t>亀崎</t>
  </si>
  <si>
    <t>亀崎南部</t>
  </si>
  <si>
    <t>乙川</t>
  </si>
  <si>
    <t>半田住吉</t>
  </si>
  <si>
    <t>半田岩滑</t>
  </si>
  <si>
    <t>半田清城</t>
  </si>
  <si>
    <t>知多半田</t>
  </si>
  <si>
    <t>半田衣浦</t>
  </si>
  <si>
    <t>半田中町</t>
  </si>
  <si>
    <t>半田板山</t>
  </si>
  <si>
    <t>成岩</t>
  </si>
  <si>
    <t>半田中央</t>
  </si>
  <si>
    <t>半田東部</t>
  </si>
  <si>
    <t>半田南部</t>
  </si>
  <si>
    <t>半田北部</t>
  </si>
  <si>
    <t>半田</t>
  </si>
  <si>
    <t>知　　多　　市</t>
  </si>
  <si>
    <t>巽ヶ丘</t>
  </si>
  <si>
    <t>新舞子</t>
  </si>
  <si>
    <t>知多粕谷</t>
  </si>
  <si>
    <t>半　　田　　市</t>
  </si>
  <si>
    <t>→</t>
  </si>
  <si>
    <t>常滑</t>
  </si>
  <si>
    <t>尾張大野</t>
  </si>
  <si>
    <t>常滑</t>
  </si>
  <si>
    <t>豊浜</t>
  </si>
  <si>
    <t>河和</t>
  </si>
  <si>
    <t>武豊</t>
  </si>
  <si>
    <t>藤江</t>
  </si>
  <si>
    <t>内海</t>
  </si>
  <si>
    <t>阿久比</t>
  </si>
  <si>
    <t>東浦</t>
  </si>
  <si>
    <t>日間賀</t>
  </si>
  <si>
    <t>東浦石浜</t>
  </si>
  <si>
    <t>常　　滑　　市</t>
  </si>
  <si>
    <t>知　　多　　郡</t>
  </si>
  <si>
    <t>あ　　ま　　市</t>
  </si>
  <si>
    <t>→</t>
  </si>
  <si>
    <t>甚目寺南部</t>
  </si>
  <si>
    <t>西春</t>
  </si>
  <si>
    <t>豊明</t>
  </si>
  <si>
    <t>地　　区</t>
  </si>
  <si>
    <t>稲沢市</t>
  </si>
  <si>
    <t>津島市</t>
  </si>
  <si>
    <t>愛西市</t>
  </si>
  <si>
    <t>弥富市</t>
  </si>
  <si>
    <t>あま市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</si>
  <si>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</si>
  <si>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</si>
  <si>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</si>
  <si>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</si>
  <si>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</si>
  <si>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</si>
  <si>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</si>
  <si>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</si>
  <si>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</si>
  <si>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</si>
  <si>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</si>
  <si>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</si>
  <si>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</si>
  <si>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</si>
  <si>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</si>
  <si>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</si>
  <si>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</si>
  <si>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</si>
  <si>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</si>
  <si>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</si>
  <si>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中日新聞</t>
  </si>
  <si>
    <t>毎日新聞</t>
  </si>
  <si>
    <t>朝日新聞</t>
  </si>
  <si>
    <t>読売新聞</t>
  </si>
  <si>
    <t>半田北部</t>
  </si>
  <si>
    <t>基本部数</t>
  </si>
  <si>
    <t>折込部数</t>
  </si>
  <si>
    <t>広 告 主</t>
  </si>
  <si>
    <t>申 込 社</t>
  </si>
  <si>
    <t>折 込 日</t>
  </si>
  <si>
    <t>サ　イ　ズ</t>
  </si>
  <si>
    <t>愛 知 郡 東 郷 町</t>
  </si>
  <si>
    <t>愛知郡東郷町</t>
  </si>
  <si>
    <t>尾張地区 折込部数表</t>
  </si>
  <si>
    <t>半田青山</t>
  </si>
  <si>
    <t>一宮市</t>
  </si>
  <si>
    <t>長 久 手 市</t>
  </si>
  <si>
    <t>長久手市</t>
  </si>
  <si>
    <t>大府</t>
  </si>
  <si>
    <t>大府駅西</t>
  </si>
  <si>
    <t>常滑南部</t>
  </si>
  <si>
    <t>中水野</t>
  </si>
  <si>
    <t>津島南部</t>
  </si>
  <si>
    <t>厚紙</t>
  </si>
  <si>
    <t>尾張</t>
  </si>
  <si>
    <t>東郷白鳥</t>
  </si>
  <si>
    <t>備　　　考</t>
  </si>
  <si>
    <t>Ｎ</t>
  </si>
  <si>
    <t>ＮＭ</t>
  </si>
  <si>
    <t>一宮市全域の場合</t>
  </si>
  <si>
    <t>※1</t>
  </si>
  <si>
    <t>※1</t>
  </si>
  <si>
    <t>をプラス</t>
  </si>
  <si>
    <t>ＮAM</t>
  </si>
  <si>
    <t>津島市全域の場合</t>
  </si>
  <si>
    <t>※2</t>
  </si>
  <si>
    <t>※3</t>
  </si>
  <si>
    <t>弥富北部（旧佐屋町）</t>
  </si>
  <si>
    <t>※弥富市参照</t>
  </si>
  <si>
    <t>津島（旧立田村・八開村）</t>
  </si>
  <si>
    <t>※津島市参照</t>
  </si>
  <si>
    <t>愛西市全域の場合</t>
  </si>
  <si>
    <t>弥富市全域の場合</t>
  </si>
  <si>
    <t>あま市全域の場合</t>
  </si>
  <si>
    <t>清須市全域の場合</t>
  </si>
  <si>
    <t>をプラス</t>
  </si>
  <si>
    <t>豊山町全域の場合</t>
  </si>
  <si>
    <t>岩倉市全域の場合</t>
  </si>
  <si>
    <t>江南市全域の場合</t>
  </si>
  <si>
    <t>大口町全域の場合</t>
  </si>
  <si>
    <t>NM</t>
  </si>
  <si>
    <t>NM</t>
  </si>
  <si>
    <t>N</t>
  </si>
  <si>
    <t>尾張旭市全域の場合</t>
  </si>
  <si>
    <t>日進市全域の場合</t>
  </si>
  <si>
    <t>長久手市全域の場合</t>
  </si>
  <si>
    <t>東海市全域の場合</t>
  </si>
  <si>
    <t>阿久比町全域の場合</t>
  </si>
  <si>
    <t>C</t>
  </si>
  <si>
    <t>N</t>
  </si>
  <si>
    <t>N</t>
  </si>
  <si>
    <t>NM</t>
  </si>
  <si>
    <t>NM</t>
  </si>
  <si>
    <t>NAM</t>
  </si>
  <si>
    <t>NM</t>
  </si>
  <si>
    <t>NM</t>
  </si>
  <si>
    <t>NAMI</t>
  </si>
  <si>
    <t>NM</t>
  </si>
  <si>
    <t>NM</t>
  </si>
  <si>
    <t>江南まんだら寺前 NM</t>
  </si>
  <si>
    <t>NMY</t>
  </si>
  <si>
    <t>NAMY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</si>
  <si>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愛西市を含む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</si>
  <si>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愛西市を含む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</si>
  <si>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守山区 100枚含む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</si>
  <si>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日間賀島、篠島地区を含む</t>
    </r>
  </si>
  <si>
    <t>勝川</t>
  </si>
  <si>
    <t>勝川東部</t>
  </si>
  <si>
    <t>今伊勢東</t>
  </si>
  <si>
    <t>蟹江町全域の場合</t>
  </si>
  <si>
    <t>北名古屋市北名古屋 200枚</t>
  </si>
  <si>
    <r>
      <rPr>
        <sz val="9"/>
        <rFont val="ＭＳ Ｐゴシック"/>
        <family val="3"/>
      </rPr>
      <t>※1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清須市 200枚含む</t>
    </r>
  </si>
  <si>
    <t>小牧市村中 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</si>
  <si>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丹羽郡大口町 100枚含む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</si>
  <si>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阿久比町 500枚含む</t>
    </r>
  </si>
  <si>
    <t>東ヶ丘 500枚をプラス</t>
  </si>
  <si>
    <t>新一宮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</si>
  <si>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</si>
  <si>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</si>
  <si>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新尾張旭</t>
  </si>
  <si>
    <t>長久手北部</t>
  </si>
  <si>
    <t>稲沢下津</t>
  </si>
  <si>
    <t>※1</t>
  </si>
  <si>
    <t>弥 富　北 部</t>
  </si>
  <si>
    <t>※4</t>
  </si>
  <si>
    <t>津島</t>
  </si>
  <si>
    <t>NM</t>
  </si>
  <si>
    <t>ＮM</t>
  </si>
  <si>
    <t>　　　　　　　　　　　50枚をプラス</t>
  </si>
  <si>
    <t>東海市</t>
  </si>
  <si>
    <t>岩倉東部</t>
  </si>
  <si>
    <t>手配管理料</t>
  </si>
  <si>
    <t>円/1枚（税別）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</si>
  <si>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</si>
  <si>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</si>
  <si>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</si>
  <si>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</si>
  <si>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</si>
  <si>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</si>
  <si>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</si>
  <si>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</si>
  <si>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</si>
  <si>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</si>
  <si>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</si>
  <si>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</si>
  <si>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</si>
  <si>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</si>
  <si>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</si>
  <si>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</si>
  <si>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</si>
  <si>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</si>
  <si>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</si>
  <si>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</si>
  <si>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</si>
  <si>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</si>
  <si>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</si>
  <si>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</si>
  <si>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</si>
  <si>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</si>
  <si>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</si>
  <si>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</si>
  <si>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</si>
  <si>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</si>
  <si>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瀬戸市全域の場合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</si>
  <si>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</si>
  <si>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</si>
  <si>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</si>
  <si>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</si>
  <si>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</si>
  <si>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</si>
  <si>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</si>
  <si>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</si>
  <si>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</si>
  <si>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</si>
  <si>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</si>
  <si>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</si>
  <si>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</si>
  <si>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</si>
  <si>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</si>
  <si>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</si>
  <si>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</si>
  <si>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</si>
  <si>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</si>
  <si>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</si>
  <si>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</si>
  <si>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</si>
  <si>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</si>
  <si>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</si>
  <si>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</si>
  <si>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</si>
  <si>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</si>
  <si>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</si>
  <si>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</si>
  <si>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</si>
  <si>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春日井高校前</t>
  </si>
  <si>
    <t>伊勢市、鳥羽市、度会郡（玉城町・度会町・大紀町〈錦除く〉）</t>
  </si>
  <si>
    <t>あま清洲</t>
  </si>
  <si>
    <t>※1</t>
  </si>
  <si>
    <t>瀬戸東</t>
  </si>
  <si>
    <t>岐阜県多治見（両藤舎）</t>
  </si>
  <si>
    <t>100枚をプラス</t>
  </si>
  <si>
    <t>NM</t>
  </si>
  <si>
    <t>西区平田 200枚</t>
  </si>
  <si>
    <t xml:space="preserve"> 岩倉市 100枚含む</t>
  </si>
  <si>
    <t>江南市加納馬場 100枚をプラス</t>
  </si>
  <si>
    <t>名東区森孝 300枚</t>
  </si>
  <si>
    <t>N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</si>
  <si>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</si>
  <si>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</si>
  <si>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</si>
  <si>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</si>
  <si>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</si>
  <si>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</si>
  <si>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</si>
  <si>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</si>
  <si>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</si>
  <si>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</si>
  <si>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</si>
  <si>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</si>
  <si>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</si>
  <si>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</si>
  <si>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</si>
  <si>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</si>
  <si>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</si>
  <si>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</si>
  <si>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</si>
  <si>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</si>
  <si>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</si>
  <si>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</si>
  <si>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</si>
  <si>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</si>
  <si>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</si>
  <si>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</si>
  <si>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</si>
  <si>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</si>
  <si>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</si>
  <si>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</si>
  <si>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</si>
  <si>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</si>
  <si>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</si>
  <si>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</si>
  <si>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</si>
  <si>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</si>
  <si>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</si>
  <si>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</si>
  <si>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</si>
  <si>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</si>
  <si>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</si>
  <si>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</si>
  <si>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</si>
  <si>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</si>
  <si>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</si>
  <si>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</si>
  <si>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</si>
  <si>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</si>
  <si>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</si>
  <si>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</si>
  <si>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</si>
  <si>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愛西市 2,150枚含む</t>
    </r>
  </si>
  <si>
    <t>津島市津島北部 2,150枚</t>
  </si>
  <si>
    <t>新聞折込広告料金表</t>
  </si>
  <si>
    <t>弥富みなみ</t>
  </si>
  <si>
    <t>常滑鬼崎</t>
  </si>
  <si>
    <t>NＡM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</si>
  <si>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</si>
  <si>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</si>
  <si>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</si>
  <si>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瀬戸菱野</t>
  </si>
  <si>
    <t>平和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</si>
  <si>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</si>
  <si>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愛西市 500枚含む</t>
    </r>
  </si>
  <si>
    <t>津島市津島西部 500枚</t>
  </si>
  <si>
    <t>　　蟹江町 600枚含む</t>
  </si>
  <si>
    <t>愛西市永和 300枚をプラス</t>
  </si>
  <si>
    <t>愛西市永和 600枚をプラス</t>
  </si>
  <si>
    <t>丹羽郡扶桑山名 150枚をプラス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</si>
  <si>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江南市 150枚含む</t>
    </r>
  </si>
  <si>
    <t>（2019年4月現在）</t>
  </si>
  <si>
    <t>新瀬戸</t>
  </si>
  <si>
    <t>稲沢国府宮</t>
  </si>
  <si>
    <t>名古屋市中川区戸田</t>
  </si>
  <si>
    <t>M</t>
  </si>
  <si>
    <t>清須北部</t>
  </si>
  <si>
    <t>鷹来桃山</t>
  </si>
  <si>
    <t>大和三条</t>
  </si>
  <si>
    <t>緒川</t>
  </si>
  <si>
    <t>石浜</t>
  </si>
  <si>
    <t>緒川新田</t>
  </si>
  <si>
    <t>※1</t>
  </si>
  <si>
    <t>東ヶ丘</t>
  </si>
  <si>
    <t>坂部</t>
  </si>
  <si>
    <t>富貴</t>
  </si>
  <si>
    <t>NAM</t>
  </si>
  <si>
    <t>野間</t>
  </si>
  <si>
    <t>NAMY</t>
  </si>
  <si>
    <t>※2</t>
  </si>
  <si>
    <t>師崎</t>
  </si>
  <si>
    <t>江南市 加納馬場 650枚</t>
  </si>
  <si>
    <t>稲沢市 下津北部 300枚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</si>
  <si>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一宮市 300枚含む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</si>
  <si>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愛西市 500枚含む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</si>
  <si>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あま市 450枚含む</t>
    </r>
  </si>
  <si>
    <t>稲沢市祖父江南部 500枚</t>
  </si>
  <si>
    <t>津島市青塚 450枚</t>
  </si>
  <si>
    <t>北区喜惣治 150枚をプラス</t>
  </si>
  <si>
    <t>丹羽郡柏森 550枚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</si>
  <si>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一宮市 650枚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</si>
  <si>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江南市 550枚</t>
    </r>
  </si>
  <si>
    <t>　　 大口町 750枚含む</t>
  </si>
  <si>
    <t>柏森750枚</t>
  </si>
  <si>
    <t>天白区梅が丘550枚をプラス</t>
  </si>
  <si>
    <t>　　 清須市 850枚含む</t>
  </si>
  <si>
    <t>桃花台西</t>
  </si>
  <si>
    <t>桃花台東</t>
  </si>
  <si>
    <t>稲沢市 下津 350枚</t>
  </si>
  <si>
    <t>清須市あま清須 1,250枚をプラス</t>
  </si>
  <si>
    <r>
      <t>※1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名古屋市中川区 200枚含む</t>
    </r>
  </si>
  <si>
    <t>稲沢市稲沢下津 850枚</t>
  </si>
  <si>
    <t>※1 稲沢市 1,050枚含む</t>
  </si>
  <si>
    <t>※2 あま市 1,250枚含む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</si>
  <si>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守山区 1,550枚含む</t>
    </r>
  </si>
  <si>
    <t>名東区極楽 300枚をプラス</t>
  </si>
  <si>
    <t>知多市八幡新田 850枚をプラス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</si>
  <si>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一宮市 350枚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</si>
  <si>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津島市 1,500枚、弥富市 300枚</t>
    </r>
  </si>
  <si>
    <t>愛西市永和 1,500枚をプラス</t>
  </si>
  <si>
    <t>守山区大森 1,800枚をプラス</t>
  </si>
  <si>
    <t>名東区梅森 300枚をプラス</t>
  </si>
  <si>
    <t>（2022年4月現在）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</si>
</sst>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yyyy&quot;年&quot;m&quot;月&quot;d&quot;日&quot;;@"/>
    <numFmt numFmtId="193" formatCode="yyyy&quot;年&quot;m&quot;月&quot;d&quot;日&quot;\(\ aaa\ \);@"/>
    <numFmt numFmtId="194" formatCode="yyyy&quot;年&quot;m&quot;月&quot;d&quot;日&quot;\(aaa\)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8" fontId="3" fillId="0" borderId="14" xfId="49" applyFont="1" applyFill="1" applyBorder="1" applyAlignment="1" applyProtection="1">
      <alignment horizontal="right" vertical="center"/>
      <protection/>
    </xf>
    <xf numFmtId="38" fontId="3" fillId="0" borderId="15" xfId="49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58" fontId="0" fillId="0" borderId="0" xfId="0" applyNumberFormat="1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3" fillId="0" borderId="16" xfId="49" applyFont="1" applyFill="1" applyBorder="1" applyAlignment="1" applyProtection="1">
      <alignment horizontal="right" vertical="center"/>
      <protection/>
    </xf>
    <xf numFmtId="38" fontId="3" fillId="0" borderId="11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38" fontId="3" fillId="0" borderId="20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3" fillId="0" borderId="19" xfId="49" applyFont="1" applyFill="1" applyBorder="1" applyAlignment="1" applyProtection="1">
      <alignment horizontal="right" vertical="center"/>
      <protection/>
    </xf>
    <xf numFmtId="38" fontId="4" fillId="0" borderId="23" xfId="49" applyFont="1" applyFill="1" applyBorder="1" applyAlignment="1" applyProtection="1">
      <alignment horizontal="center" vertical="center"/>
      <protection/>
    </xf>
    <xf numFmtId="38" fontId="4" fillId="0" borderId="21" xfId="49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4" fillId="0" borderId="25" xfId="49" applyFont="1" applyFill="1" applyBorder="1" applyAlignment="1" applyProtection="1">
      <alignment horizontal="right" vertical="center"/>
      <protection/>
    </xf>
    <xf numFmtId="38" fontId="4" fillId="0" borderId="26" xfId="49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8" fontId="3" fillId="0" borderId="27" xfId="49" applyFont="1" applyFill="1" applyBorder="1" applyAlignment="1" applyProtection="1">
      <alignment horizontal="right" vertical="center"/>
      <protection/>
    </xf>
    <xf numFmtId="38" fontId="3" fillId="0" borderId="25" xfId="49" applyFont="1" applyFill="1" applyBorder="1" applyAlignment="1" applyProtection="1">
      <alignment horizontal="right" vertical="center"/>
      <protection/>
    </xf>
    <xf numFmtId="38" fontId="4" fillId="0" borderId="27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3" fillId="0" borderId="32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38" fontId="4" fillId="0" borderId="2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38" fontId="4" fillId="0" borderId="35" xfId="49" applyFont="1" applyFill="1" applyBorder="1" applyAlignment="1" applyProtection="1">
      <alignment horizontal="right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38" fontId="3" fillId="0" borderId="35" xfId="49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38" fontId="4" fillId="0" borderId="34" xfId="49" applyFont="1" applyFill="1" applyBorder="1" applyAlignment="1" applyProtection="1">
      <alignment horizontal="center" vertical="center"/>
      <protection/>
    </xf>
    <xf numFmtId="38" fontId="4" fillId="0" borderId="31" xfId="49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38" fontId="4" fillId="0" borderId="19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 vertical="center"/>
      <protection/>
    </xf>
    <xf numFmtId="38" fontId="3" fillId="0" borderId="33" xfId="49" applyFont="1" applyFill="1" applyBorder="1" applyAlignment="1" applyProtection="1">
      <alignment horizontal="right" vertical="center"/>
      <protection/>
    </xf>
    <xf numFmtId="38" fontId="3" fillId="28" borderId="37" xfId="49" applyFont="1" applyFill="1" applyBorder="1" applyAlignment="1" applyProtection="1">
      <alignment horizontal="right" vertical="center"/>
      <protection locked="0"/>
    </xf>
    <xf numFmtId="38" fontId="3" fillId="0" borderId="38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38" fontId="3" fillId="0" borderId="37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38" fontId="3" fillId="0" borderId="39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38" fontId="4" fillId="0" borderId="19" xfId="49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38" fontId="3" fillId="28" borderId="44" xfId="49" applyFont="1" applyFill="1" applyBorder="1" applyAlignment="1" applyProtection="1">
      <alignment horizontal="right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2" fillId="0" borderId="0" xfId="66" applyFont="1" applyBorder="1" applyAlignment="1" applyProtection="1">
      <alignment horizontal="center"/>
      <protection/>
    </xf>
    <xf numFmtId="0" fontId="4" fillId="0" borderId="46" xfId="66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87" fontId="13" fillId="0" borderId="0" xfId="52" applyNumberFormat="1" applyFont="1" applyBorder="1" applyAlignment="1" applyProtection="1">
      <alignment horizontal="distributed" vertical="center"/>
      <protection/>
    </xf>
    <xf numFmtId="187" fontId="13" fillId="0" borderId="0" xfId="52" applyNumberFormat="1" applyFont="1" applyBorder="1" applyAlignment="1" applyProtection="1">
      <alignment horizontal="center" vertical="center"/>
      <protection/>
    </xf>
    <xf numFmtId="187" fontId="17" fillId="0" borderId="47" xfId="52" applyNumberFormat="1" applyFont="1" applyBorder="1" applyAlignment="1" applyProtection="1">
      <alignment horizontal="right" vertical="center"/>
      <protection/>
    </xf>
    <xf numFmtId="187" fontId="13" fillId="0" borderId="19" xfId="52" applyNumberFormat="1" applyFont="1" applyBorder="1" applyAlignment="1" applyProtection="1">
      <alignment horizontal="distributed" vertical="center"/>
      <protection/>
    </xf>
    <xf numFmtId="187" fontId="13" fillId="0" borderId="19" xfId="52" applyNumberFormat="1" applyFont="1" applyBorder="1" applyAlignment="1" applyProtection="1">
      <alignment horizontal="center" vertical="center"/>
      <protection/>
    </xf>
    <xf numFmtId="187" fontId="17" fillId="0" borderId="23" xfId="52" applyNumberFormat="1" applyFont="1" applyBorder="1" applyAlignment="1" applyProtection="1">
      <alignment horizontal="right" vertical="center"/>
      <protection/>
    </xf>
    <xf numFmtId="187" fontId="17" fillId="0" borderId="23" xfId="52" applyNumberFormat="1" applyFont="1" applyBorder="1" applyAlignment="1" applyProtection="1">
      <alignment vertical="center"/>
      <protection/>
    </xf>
    <xf numFmtId="187" fontId="14" fillId="0" borderId="19" xfId="52" applyNumberFormat="1" applyFont="1" applyBorder="1" applyAlignment="1" applyProtection="1">
      <alignment vertical="center"/>
      <protection/>
    </xf>
    <xf numFmtId="187" fontId="13" fillId="0" borderId="19" xfId="52" applyNumberFormat="1" applyFont="1" applyBorder="1" applyAlignment="1" applyProtection="1">
      <alignment horizontal="center" vertical="center" wrapText="1"/>
      <protection/>
    </xf>
    <xf numFmtId="187" fontId="17" fillId="0" borderId="23" xfId="52" applyNumberFormat="1" applyFont="1" applyBorder="1" applyAlignment="1" applyProtection="1">
      <alignment/>
      <protection/>
    </xf>
    <xf numFmtId="187" fontId="14" fillId="0" borderId="19" xfId="52" applyNumberFormat="1" applyFont="1" applyBorder="1" applyAlignment="1" applyProtection="1">
      <alignment horizontal="distributed" vertical="center"/>
      <protection/>
    </xf>
    <xf numFmtId="187" fontId="13" fillId="0" borderId="19" xfId="53" applyNumberFormat="1" applyFont="1" applyBorder="1" applyAlignment="1" applyProtection="1">
      <alignment horizontal="distributed" vertical="center"/>
      <protection/>
    </xf>
    <xf numFmtId="187" fontId="13" fillId="0" borderId="19" xfId="53" applyNumberFormat="1" applyFont="1" applyBorder="1" applyAlignment="1" applyProtection="1">
      <alignment horizontal="center" vertical="center"/>
      <protection/>
    </xf>
    <xf numFmtId="187" fontId="17" fillId="0" borderId="23" xfId="53" applyNumberFormat="1" applyFont="1" applyBorder="1" applyAlignment="1" applyProtection="1">
      <alignment horizontal="right" vertical="center"/>
      <protection/>
    </xf>
    <xf numFmtId="187" fontId="17" fillId="0" borderId="26" xfId="52" applyNumberFormat="1" applyFont="1" applyBorder="1" applyAlignment="1" applyProtection="1">
      <alignment horizontal="right" vertical="center"/>
      <protection/>
    </xf>
    <xf numFmtId="187" fontId="13" fillId="0" borderId="15" xfId="52" applyNumberFormat="1" applyFont="1" applyBorder="1" applyAlignment="1" applyProtection="1">
      <alignment horizontal="distributed" vertical="center"/>
      <protection/>
    </xf>
    <xf numFmtId="187" fontId="13" fillId="0" borderId="36" xfId="52" applyNumberFormat="1" applyFont="1" applyBorder="1" applyAlignment="1" applyProtection="1">
      <alignment horizontal="center" vertical="center"/>
      <protection/>
    </xf>
    <xf numFmtId="187" fontId="13" fillId="0" borderId="19" xfId="52" applyNumberFormat="1" applyFont="1" applyBorder="1" applyAlignment="1" applyProtection="1">
      <alignment horizontal="distributed" vertical="center" shrinkToFit="1"/>
      <protection/>
    </xf>
    <xf numFmtId="187" fontId="17" fillId="0" borderId="33" xfId="52" applyNumberFormat="1" applyFont="1" applyBorder="1" applyAlignment="1" applyProtection="1">
      <alignment horizontal="right" vertical="center"/>
      <protection/>
    </xf>
    <xf numFmtId="187" fontId="13" fillId="0" borderId="34" xfId="52" applyNumberFormat="1" applyFont="1" applyBorder="1" applyAlignment="1" applyProtection="1">
      <alignment horizontal="center" vertical="center"/>
      <protection/>
    </xf>
    <xf numFmtId="187" fontId="17" fillId="0" borderId="34" xfId="52" applyNumberFormat="1" applyFont="1" applyBorder="1" applyAlignment="1" applyProtection="1">
      <alignment horizontal="right" vertical="center" shrinkToFit="1"/>
      <protection/>
    </xf>
    <xf numFmtId="187" fontId="13" fillId="0" borderId="19" xfId="53" applyNumberFormat="1" applyFont="1" applyFill="1" applyBorder="1" applyAlignment="1" applyProtection="1">
      <alignment horizontal="distributed" vertical="center"/>
      <protection/>
    </xf>
    <xf numFmtId="187" fontId="13" fillId="0" borderId="34" xfId="53" applyNumberFormat="1" applyFont="1" applyFill="1" applyBorder="1" applyAlignment="1" applyProtection="1">
      <alignment horizontal="center" vertical="center"/>
      <protection/>
    </xf>
    <xf numFmtId="187" fontId="13" fillId="0" borderId="0" xfId="53" applyNumberFormat="1" applyFont="1" applyBorder="1" applyAlignment="1" applyProtection="1">
      <alignment horizontal="center" vertical="center"/>
      <protection/>
    </xf>
    <xf numFmtId="187" fontId="17" fillId="0" borderId="35" xfId="53" applyNumberFormat="1" applyFont="1" applyBorder="1" applyAlignment="1" applyProtection="1">
      <alignment horizontal="right" vertical="center"/>
      <protection/>
    </xf>
    <xf numFmtId="187" fontId="17" fillId="0" borderId="21" xfId="53" applyNumberFormat="1" applyFont="1" applyBorder="1" applyAlignment="1" applyProtection="1">
      <alignment horizontal="right" vertical="center"/>
      <protection/>
    </xf>
    <xf numFmtId="187" fontId="17" fillId="0" borderId="26" xfId="53" applyNumberFormat="1" applyFont="1" applyBorder="1" applyAlignment="1" applyProtection="1">
      <alignment horizontal="right" vertical="center"/>
      <protection/>
    </xf>
    <xf numFmtId="38" fontId="3" fillId="0" borderId="26" xfId="49" applyFont="1" applyFill="1" applyBorder="1" applyAlignment="1" applyProtection="1">
      <alignment horizontal="right" vertical="center"/>
      <protection/>
    </xf>
    <xf numFmtId="187" fontId="15" fillId="0" borderId="36" xfId="52" applyNumberFormat="1" applyFont="1" applyBorder="1" applyAlignment="1" applyProtection="1">
      <alignment horizontal="center" vertical="center"/>
      <protection/>
    </xf>
    <xf numFmtId="187" fontId="17" fillId="0" borderId="28" xfId="52" applyNumberFormat="1" applyFont="1" applyBorder="1" applyAlignment="1" applyProtection="1">
      <alignment horizontal="right" vertical="center"/>
      <protection/>
    </xf>
    <xf numFmtId="187" fontId="17" fillId="0" borderId="33" xfId="53" applyNumberFormat="1" applyFont="1" applyBorder="1" applyAlignment="1" applyProtection="1">
      <alignment horizontal="right" vertical="center"/>
      <protection/>
    </xf>
    <xf numFmtId="187" fontId="15" fillId="0" borderId="34" xfId="53" applyNumberFormat="1" applyFont="1" applyBorder="1" applyAlignment="1" applyProtection="1">
      <alignment horizontal="center" vertical="center"/>
      <protection/>
    </xf>
    <xf numFmtId="187" fontId="17" fillId="0" borderId="34" xfId="53" applyNumberFormat="1" applyFont="1" applyBorder="1" applyAlignment="1" applyProtection="1">
      <alignment horizontal="right" vertical="center"/>
      <protection/>
    </xf>
    <xf numFmtId="187" fontId="17" fillId="0" borderId="47" xfId="53" applyNumberFormat="1" applyFont="1" applyBorder="1" applyAlignment="1" applyProtection="1">
      <alignment horizontal="right" vertical="center"/>
      <protection/>
    </xf>
    <xf numFmtId="187" fontId="14" fillId="0" borderId="0" xfId="53" applyNumberFormat="1" applyFont="1" applyFill="1" applyBorder="1" applyAlignment="1" applyProtection="1">
      <alignment horizontal="distributed" vertical="center"/>
      <protection/>
    </xf>
    <xf numFmtId="187" fontId="17" fillId="0" borderId="47" xfId="53" applyNumberFormat="1" applyFont="1" applyFill="1" applyBorder="1" applyAlignment="1" applyProtection="1">
      <alignment horizontal="right" vertical="center"/>
      <protection/>
    </xf>
    <xf numFmtId="187" fontId="17" fillId="0" borderId="19" xfId="52" applyNumberFormat="1" applyFont="1" applyBorder="1" applyAlignment="1" applyProtection="1">
      <alignment vertical="center"/>
      <protection/>
    </xf>
    <xf numFmtId="187" fontId="17" fillId="0" borderId="19" xfId="52" applyNumberFormat="1" applyFont="1" applyBorder="1" applyAlignment="1" applyProtection="1">
      <alignment horizontal="right" vertical="center" shrinkToFit="1"/>
      <protection/>
    </xf>
    <xf numFmtId="187" fontId="13" fillId="0" borderId="0" xfId="53" applyNumberFormat="1" applyFont="1" applyBorder="1" applyAlignment="1" applyProtection="1">
      <alignment horizontal="distributed" vertical="center"/>
      <protection/>
    </xf>
    <xf numFmtId="187" fontId="13" fillId="0" borderId="15" xfId="53" applyNumberFormat="1" applyFont="1" applyBorder="1" applyAlignment="1" applyProtection="1">
      <alignment horizontal="distributed" vertical="center"/>
      <protection/>
    </xf>
    <xf numFmtId="187" fontId="13" fillId="0" borderId="15" xfId="53" applyNumberFormat="1" applyFont="1" applyFill="1" applyBorder="1" applyAlignment="1" applyProtection="1">
      <alignment horizontal="distributed" vertical="center"/>
      <protection/>
    </xf>
    <xf numFmtId="187" fontId="13" fillId="0" borderId="36" xfId="53" applyNumberFormat="1" applyFont="1" applyFill="1" applyBorder="1" applyAlignment="1" applyProtection="1">
      <alignment horizontal="center" vertical="center"/>
      <protection/>
    </xf>
    <xf numFmtId="187" fontId="15" fillId="0" borderId="36" xfId="53" applyNumberFormat="1" applyFont="1" applyBorder="1" applyAlignment="1" applyProtection="1">
      <alignment horizontal="center" vertical="center"/>
      <protection/>
    </xf>
    <xf numFmtId="187" fontId="17" fillId="0" borderId="28" xfId="53" applyNumberFormat="1" applyFont="1" applyBorder="1" applyAlignment="1" applyProtection="1">
      <alignment horizontal="right" vertical="center"/>
      <protection/>
    </xf>
    <xf numFmtId="187" fontId="13" fillId="0" borderId="36" xfId="53" applyNumberFormat="1" applyFont="1" applyBorder="1" applyAlignment="1" applyProtection="1">
      <alignment horizontal="center" vertical="center"/>
      <protection/>
    </xf>
    <xf numFmtId="187" fontId="13" fillId="0" borderId="34" xfId="53" applyNumberFormat="1" applyFont="1" applyBorder="1" applyAlignment="1" applyProtection="1">
      <alignment horizontal="center" vertical="center"/>
      <protection/>
    </xf>
    <xf numFmtId="187" fontId="15" fillId="0" borderId="0" xfId="52" applyNumberFormat="1" applyFont="1" applyBorder="1" applyAlignment="1" applyProtection="1">
      <alignment horizontal="center" vertical="center"/>
      <protection/>
    </xf>
    <xf numFmtId="187" fontId="15" fillId="0" borderId="34" xfId="52" applyNumberFormat="1" applyFont="1" applyBorder="1" applyAlignment="1" applyProtection="1">
      <alignment horizontal="center" vertical="center"/>
      <protection/>
    </xf>
    <xf numFmtId="187" fontId="15" fillId="0" borderId="19" xfId="52" applyNumberFormat="1" applyFont="1" applyBorder="1" applyAlignment="1" applyProtection="1">
      <alignment horizontal="center" vertical="center"/>
      <protection/>
    </xf>
    <xf numFmtId="187" fontId="14" fillId="0" borderId="15" xfId="53" applyNumberFormat="1" applyFont="1" applyBorder="1" applyAlignment="1" applyProtection="1">
      <alignment horizontal="distributed" vertical="center"/>
      <protection/>
    </xf>
    <xf numFmtId="187" fontId="14" fillId="0" borderId="19" xfId="53" applyNumberFormat="1" applyFont="1" applyBorder="1" applyAlignment="1" applyProtection="1">
      <alignment horizontal="distributed" vertical="center"/>
      <protection/>
    </xf>
    <xf numFmtId="187" fontId="17" fillId="0" borderId="23" xfId="53" applyNumberFormat="1" applyFont="1" applyFill="1" applyBorder="1" applyAlignment="1" applyProtection="1">
      <alignment horizontal="right" vertical="center"/>
      <protection/>
    </xf>
    <xf numFmtId="187" fontId="17" fillId="0" borderId="19" xfId="52" applyNumberFormat="1" applyFont="1" applyBorder="1" applyAlignment="1" applyProtection="1">
      <alignment horizontal="right" vertical="center"/>
      <protection/>
    </xf>
    <xf numFmtId="187" fontId="17" fillId="0" borderId="34" xfId="52" applyNumberFormat="1" applyFont="1" applyBorder="1" applyAlignment="1" applyProtection="1">
      <alignment horizontal="right" vertical="center"/>
      <protection/>
    </xf>
    <xf numFmtId="187" fontId="13" fillId="0" borderId="10" xfId="52" applyNumberFormat="1" applyFont="1" applyBorder="1" applyAlignment="1" applyProtection="1">
      <alignment horizontal="center" vertical="center"/>
      <protection/>
    </xf>
    <xf numFmtId="187" fontId="17" fillId="0" borderId="21" xfId="52" applyNumberFormat="1" applyFont="1" applyFill="1" applyBorder="1" applyAlignment="1" applyProtection="1">
      <alignment horizontal="right" vertical="center"/>
      <protection/>
    </xf>
    <xf numFmtId="187" fontId="13" fillId="0" borderId="10" xfId="52" applyNumberFormat="1" applyFont="1" applyFill="1" applyBorder="1" applyAlignment="1" applyProtection="1">
      <alignment horizontal="distributed" vertical="center"/>
      <protection/>
    </xf>
    <xf numFmtId="187" fontId="13" fillId="0" borderId="10" xfId="52" applyNumberFormat="1" applyFont="1" applyFill="1" applyBorder="1" applyAlignment="1" applyProtection="1">
      <alignment horizontal="center" vertical="center"/>
      <protection/>
    </xf>
    <xf numFmtId="187" fontId="13" fillId="0" borderId="31" xfId="52" applyNumberFormat="1" applyFont="1" applyFill="1" applyBorder="1" applyAlignment="1" applyProtection="1">
      <alignment horizontal="center" vertical="center"/>
      <protection/>
    </xf>
    <xf numFmtId="187" fontId="17" fillId="0" borderId="10" xfId="52" applyNumberFormat="1" applyFont="1" applyFill="1" applyBorder="1" applyAlignment="1" applyProtection="1">
      <alignment horizontal="right" vertical="center" shrinkToFit="1"/>
      <protection/>
    </xf>
    <xf numFmtId="187" fontId="17" fillId="0" borderId="31" xfId="52" applyNumberFormat="1" applyFont="1" applyFill="1" applyBorder="1" applyAlignment="1" applyProtection="1">
      <alignment horizontal="right" vertical="center"/>
      <protection/>
    </xf>
    <xf numFmtId="187" fontId="13" fillId="0" borderId="10" xfId="52" applyNumberFormat="1" applyFont="1" applyBorder="1" applyAlignment="1" applyProtection="1">
      <alignment horizontal="distributed" vertical="center"/>
      <protection/>
    </xf>
    <xf numFmtId="187" fontId="17" fillId="0" borderId="35" xfId="52" applyNumberFormat="1" applyFont="1" applyBorder="1" applyAlignment="1" applyProtection="1">
      <alignment horizontal="right" vertical="center"/>
      <protection/>
    </xf>
    <xf numFmtId="187" fontId="13" fillId="0" borderId="31" xfId="52" applyNumberFormat="1" applyFont="1" applyBorder="1" applyAlignment="1" applyProtection="1">
      <alignment horizontal="center" vertical="center"/>
      <protection/>
    </xf>
    <xf numFmtId="187" fontId="17" fillId="0" borderId="31" xfId="52" applyNumberFormat="1" applyFont="1" applyBorder="1" applyAlignment="1" applyProtection="1">
      <alignment horizontal="right" vertical="center" shrinkToFit="1"/>
      <protection/>
    </xf>
    <xf numFmtId="187" fontId="17" fillId="0" borderId="10" xfId="52" applyNumberFormat="1" applyFont="1" applyBorder="1" applyAlignment="1" applyProtection="1">
      <alignment horizontal="right" vertical="center" shrinkToFit="1"/>
      <protection/>
    </xf>
    <xf numFmtId="187" fontId="13" fillId="0" borderId="19" xfId="52" applyNumberFormat="1" applyFont="1" applyFill="1" applyBorder="1" applyAlignment="1" applyProtection="1">
      <alignment horizontal="distributed" vertical="center"/>
      <protection/>
    </xf>
    <xf numFmtId="187" fontId="17" fillId="0" borderId="21" xfId="52" applyNumberFormat="1" applyFont="1" applyBorder="1" applyAlignment="1" applyProtection="1">
      <alignment horizontal="right" vertical="center"/>
      <protection/>
    </xf>
    <xf numFmtId="187" fontId="17" fillId="0" borderId="31" xfId="52" applyNumberFormat="1" applyFont="1" applyBorder="1" applyAlignment="1" applyProtection="1">
      <alignment horizontal="right" vertical="center"/>
      <protection/>
    </xf>
    <xf numFmtId="187" fontId="13" fillId="0" borderId="0" xfId="52" applyNumberFormat="1" applyFont="1" applyBorder="1" applyAlignment="1" applyProtection="1">
      <alignment horizontal="distributed" vertical="center" shrinkToFit="1"/>
      <protection/>
    </xf>
    <xf numFmtId="187" fontId="13" fillId="0" borderId="15" xfId="52" applyNumberFormat="1" applyFont="1" applyBorder="1" applyAlignment="1" applyProtection="1">
      <alignment horizontal="distributed" vertical="center" shrinkToFit="1"/>
      <protection/>
    </xf>
    <xf numFmtId="187" fontId="17" fillId="0" borderId="23" xfId="52" applyNumberFormat="1" applyFont="1" applyFill="1" applyBorder="1" applyAlignment="1" applyProtection="1">
      <alignment horizontal="right" vertical="center"/>
      <protection/>
    </xf>
    <xf numFmtId="187" fontId="15" fillId="0" borderId="34" xfId="52" applyNumberFormat="1" applyFont="1" applyFill="1" applyBorder="1" applyAlignment="1" applyProtection="1">
      <alignment horizontal="center" vertical="center"/>
      <protection/>
    </xf>
    <xf numFmtId="187" fontId="17" fillId="0" borderId="19" xfId="52" applyNumberFormat="1" applyFont="1" applyFill="1" applyBorder="1" applyAlignment="1" applyProtection="1">
      <alignment horizontal="right" vertical="center" shrinkToFit="1"/>
      <protection/>
    </xf>
    <xf numFmtId="187" fontId="13" fillId="0" borderId="19" xfId="52" applyNumberFormat="1" applyFont="1" applyFill="1" applyBorder="1" applyAlignment="1" applyProtection="1">
      <alignment horizontal="distributed" vertical="center" shrinkToFit="1"/>
      <protection/>
    </xf>
    <xf numFmtId="187" fontId="15" fillId="0" borderId="19" xfId="52" applyNumberFormat="1" applyFont="1" applyFill="1" applyBorder="1" applyAlignment="1" applyProtection="1">
      <alignment horizontal="center" vertical="center"/>
      <protection/>
    </xf>
    <xf numFmtId="187" fontId="14" fillId="0" borderId="19" xfId="52" applyNumberFormat="1" applyFont="1" applyBorder="1" applyAlignment="1" applyProtection="1">
      <alignment horizontal="distributed" vertical="center" shrinkToFit="1"/>
      <protection/>
    </xf>
    <xf numFmtId="187" fontId="14" fillId="0" borderId="19" xfId="52" applyNumberFormat="1" applyFont="1" applyFill="1" applyBorder="1" applyAlignment="1" applyProtection="1">
      <alignment horizontal="distributed" vertical="center" shrinkToFit="1"/>
      <protection/>
    </xf>
    <xf numFmtId="187" fontId="13" fillId="0" borderId="19" xfId="52" applyNumberFormat="1" applyFont="1" applyFill="1" applyBorder="1" applyAlignment="1" applyProtection="1">
      <alignment horizontal="center" vertical="center"/>
      <protection/>
    </xf>
    <xf numFmtId="187" fontId="13" fillId="0" borderId="10" xfId="52" applyNumberFormat="1" applyFont="1" applyBorder="1" applyAlignment="1" applyProtection="1">
      <alignment horizontal="distributed" vertical="center" shrinkToFit="1"/>
      <protection/>
    </xf>
    <xf numFmtId="187" fontId="14" fillId="0" borderId="10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21" xfId="53" applyNumberFormat="1" applyFont="1" applyFill="1" applyBorder="1" applyAlignment="1" applyProtection="1">
      <alignment horizontal="right" vertical="center"/>
      <protection/>
    </xf>
    <xf numFmtId="187" fontId="15" fillId="0" borderId="31" xfId="52" applyNumberFormat="1" applyFont="1" applyFill="1" applyBorder="1" applyAlignment="1" applyProtection="1">
      <alignment horizontal="center" vertical="center"/>
      <protection/>
    </xf>
    <xf numFmtId="187" fontId="15" fillId="0" borderId="10" xfId="52" applyNumberFormat="1" applyFont="1" applyFill="1" applyBorder="1" applyAlignment="1" applyProtection="1">
      <alignment horizontal="center" vertical="center"/>
      <protection/>
    </xf>
    <xf numFmtId="187" fontId="17" fillId="0" borderId="19" xfId="52" applyNumberFormat="1" applyFont="1" applyFill="1" applyBorder="1" applyAlignment="1" applyProtection="1">
      <alignment horizontal="right" vertical="center"/>
      <protection/>
    </xf>
    <xf numFmtId="187" fontId="13" fillId="0" borderId="19" xfId="52" applyNumberFormat="1" applyFont="1" applyBorder="1" applyAlignment="1" applyProtection="1">
      <alignment/>
      <protection/>
    </xf>
    <xf numFmtId="187" fontId="12" fillId="0" borderId="34" xfId="52" applyNumberFormat="1" applyFont="1" applyBorder="1" applyAlignment="1" applyProtection="1">
      <alignment/>
      <protection/>
    </xf>
    <xf numFmtId="187" fontId="13" fillId="0" borderId="19" xfId="52" applyNumberFormat="1" applyFont="1" applyFill="1" applyBorder="1" applyAlignment="1" applyProtection="1">
      <alignment/>
      <protection/>
    </xf>
    <xf numFmtId="187" fontId="13" fillId="0" borderId="34" xfId="52" applyNumberFormat="1" applyFont="1" applyFill="1" applyBorder="1" applyAlignment="1" applyProtection="1">
      <alignment horizontal="center" vertical="center"/>
      <protection/>
    </xf>
    <xf numFmtId="187" fontId="17" fillId="0" borderId="34" xfId="52" applyNumberFormat="1" applyFont="1" applyFill="1" applyBorder="1" applyAlignment="1" applyProtection="1">
      <alignment horizontal="right" vertical="center"/>
      <protection/>
    </xf>
    <xf numFmtId="187" fontId="13" fillId="0" borderId="48" xfId="52" applyNumberFormat="1" applyFont="1" applyBorder="1" applyAlignment="1" applyProtection="1">
      <alignment horizontal="distributed" vertical="center"/>
      <protection/>
    </xf>
    <xf numFmtId="187" fontId="13" fillId="0" borderId="48" xfId="52" applyNumberFormat="1" applyFont="1" applyBorder="1" applyAlignment="1" applyProtection="1">
      <alignment horizontal="left" vertical="center"/>
      <protection/>
    </xf>
    <xf numFmtId="187" fontId="14" fillId="0" borderId="49" xfId="52" applyNumberFormat="1" applyFont="1" applyBorder="1" applyAlignment="1" applyProtection="1">
      <alignment horizontal="left" vertical="center"/>
      <protection/>
    </xf>
    <xf numFmtId="187" fontId="14" fillId="0" borderId="49" xfId="52" applyNumberFormat="1" applyFont="1" applyBorder="1" applyAlignment="1" applyProtection="1">
      <alignment horizontal="center" vertical="center"/>
      <protection/>
    </xf>
    <xf numFmtId="187" fontId="14" fillId="0" borderId="34" xfId="52" applyNumberFormat="1" applyFont="1" applyBorder="1" applyAlignment="1" applyProtection="1">
      <alignment horizontal="left" vertical="center"/>
      <protection/>
    </xf>
    <xf numFmtId="187" fontId="14" fillId="0" borderId="34" xfId="52" applyNumberFormat="1" applyFont="1" applyBorder="1" applyAlignment="1" applyProtection="1">
      <alignment horizontal="center" vertical="center"/>
      <protection/>
    </xf>
    <xf numFmtId="187" fontId="14" fillId="0" borderId="36" xfId="52" applyNumberFormat="1" applyFont="1" applyBorder="1" applyAlignment="1" applyProtection="1">
      <alignment horizontal="left" vertical="center"/>
      <protection/>
    </xf>
    <xf numFmtId="187" fontId="14" fillId="0" borderId="36" xfId="52" applyNumberFormat="1" applyFont="1" applyBorder="1" applyAlignment="1" applyProtection="1">
      <alignment horizontal="center" vertical="center"/>
      <protection/>
    </xf>
    <xf numFmtId="187" fontId="14" fillId="0" borderId="0" xfId="52" applyNumberFormat="1" applyFont="1" applyBorder="1" applyAlignment="1" applyProtection="1">
      <alignment horizontal="center" vertical="center"/>
      <protection/>
    </xf>
    <xf numFmtId="187" fontId="17" fillId="0" borderId="34" xfId="52" applyNumberFormat="1" applyFont="1" applyFill="1" applyBorder="1" applyAlignment="1" applyProtection="1">
      <alignment vertical="center"/>
      <protection/>
    </xf>
    <xf numFmtId="187" fontId="14" fillId="0" borderId="19" xfId="52" applyNumberFormat="1" applyFont="1" applyFill="1" applyBorder="1" applyAlignment="1" applyProtection="1">
      <alignment horizontal="center" vertical="center"/>
      <protection/>
    </xf>
    <xf numFmtId="187" fontId="17" fillId="0" borderId="23" xfId="52" applyNumberFormat="1" applyFont="1" applyFill="1" applyBorder="1" applyAlignment="1" applyProtection="1">
      <alignment vertical="center"/>
      <protection/>
    </xf>
    <xf numFmtId="187" fontId="13" fillId="0" borderId="50" xfId="52" applyNumberFormat="1" applyFont="1" applyBorder="1" applyAlignment="1" applyProtection="1">
      <alignment horizontal="distributed" vertical="center"/>
      <protection/>
    </xf>
    <xf numFmtId="187" fontId="13" fillId="0" borderId="50" xfId="52" applyNumberFormat="1" applyFont="1" applyBorder="1" applyAlignment="1" applyProtection="1">
      <alignment horizontal="center" vertical="center"/>
      <protection/>
    </xf>
    <xf numFmtId="187" fontId="17" fillId="0" borderId="51" xfId="52" applyNumberFormat="1" applyFont="1" applyBorder="1" applyAlignment="1" applyProtection="1">
      <alignment horizontal="right" vertical="center"/>
      <protection/>
    </xf>
    <xf numFmtId="187" fontId="14" fillId="0" borderId="50" xfId="52" applyNumberFormat="1" applyFont="1" applyBorder="1" applyAlignment="1" applyProtection="1">
      <alignment horizontal="center" vertical="center"/>
      <protection/>
    </xf>
    <xf numFmtId="187" fontId="13" fillId="0" borderId="52" xfId="52" applyNumberFormat="1" applyFont="1" applyBorder="1" applyAlignment="1" applyProtection="1">
      <alignment horizontal="distributed" vertical="center"/>
      <protection/>
    </xf>
    <xf numFmtId="187" fontId="14" fillId="0" borderId="19" xfId="52" applyNumberFormat="1" applyFont="1" applyBorder="1" applyAlignment="1" applyProtection="1">
      <alignment horizontal="center" vertical="center"/>
      <protection/>
    </xf>
    <xf numFmtId="187" fontId="14" fillId="0" borderId="34" xfId="52" applyNumberFormat="1" applyFont="1" applyBorder="1" applyAlignment="1" applyProtection="1">
      <alignment vertical="center"/>
      <protection/>
    </xf>
    <xf numFmtId="187" fontId="12" fillId="0" borderId="19" xfId="52" applyNumberFormat="1" applyFont="1" applyBorder="1" applyAlignment="1" applyProtection="1">
      <alignment/>
      <protection/>
    </xf>
    <xf numFmtId="187" fontId="16" fillId="0" borderId="34" xfId="52" applyNumberFormat="1" applyFont="1" applyBorder="1" applyAlignment="1" applyProtection="1">
      <alignment horizontal="center" vertical="center"/>
      <protection/>
    </xf>
    <xf numFmtId="187" fontId="17" fillId="0" borderId="47" xfId="52" applyNumberFormat="1" applyFont="1" applyFill="1" applyBorder="1" applyAlignment="1" applyProtection="1">
      <alignment horizontal="right" vertical="center"/>
      <protection/>
    </xf>
    <xf numFmtId="187" fontId="13" fillId="0" borderId="15" xfId="52" applyNumberFormat="1" applyFont="1" applyFill="1" applyBorder="1" applyAlignment="1" applyProtection="1">
      <alignment horizontal="distributed" vertical="center"/>
      <protection/>
    </xf>
    <xf numFmtId="187" fontId="13" fillId="0" borderId="0" xfId="52" applyNumberFormat="1" applyFont="1" applyFill="1" applyBorder="1" applyAlignment="1" applyProtection="1">
      <alignment horizontal="distributed" vertical="center"/>
      <protection/>
    </xf>
    <xf numFmtId="38" fontId="3" fillId="0" borderId="27" xfId="49" applyFont="1" applyFill="1" applyBorder="1" applyAlignment="1" applyProtection="1">
      <alignment horizontal="right" vertical="center"/>
      <protection locked="0"/>
    </xf>
    <xf numFmtId="38" fontId="3" fillId="0" borderId="33" xfId="49" applyFont="1" applyFill="1" applyBorder="1" applyAlignment="1" applyProtection="1">
      <alignment horizontal="right" vertical="center"/>
      <protection locked="0"/>
    </xf>
    <xf numFmtId="38" fontId="3" fillId="0" borderId="20" xfId="49" applyFont="1" applyFill="1" applyBorder="1" applyAlignment="1" applyProtection="1">
      <alignment horizontal="right" vertical="center"/>
      <protection locked="0"/>
    </xf>
    <xf numFmtId="187" fontId="13" fillId="0" borderId="19" xfId="52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38" fontId="3" fillId="0" borderId="19" xfId="49" applyFont="1" applyFill="1" applyBorder="1" applyAlignment="1" applyProtection="1">
      <alignment horizontal="right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/>
    </xf>
    <xf numFmtId="187" fontId="13" fillId="0" borderId="53" xfId="52" applyNumberFormat="1" applyFont="1" applyBorder="1" applyAlignment="1" applyProtection="1">
      <alignment horizontal="distributed" vertical="center"/>
      <protection/>
    </xf>
    <xf numFmtId="187" fontId="13" fillId="0" borderId="53" xfId="52" applyNumberFormat="1" applyFont="1" applyBorder="1" applyAlignment="1" applyProtection="1">
      <alignment horizontal="center" vertical="center"/>
      <protection/>
    </xf>
    <xf numFmtId="187" fontId="17" fillId="0" borderId="54" xfId="53" applyNumberFormat="1" applyFont="1" applyBorder="1" applyAlignment="1" applyProtection="1">
      <alignment horizontal="right" vertical="center"/>
      <protection/>
    </xf>
    <xf numFmtId="38" fontId="3" fillId="0" borderId="54" xfId="49" applyFont="1" applyFill="1" applyBorder="1" applyAlignment="1" applyProtection="1">
      <alignment horizontal="right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87" fontId="13" fillId="0" borderId="53" xfId="53" applyNumberFormat="1" applyFont="1" applyFill="1" applyBorder="1" applyAlignment="1" applyProtection="1">
      <alignment horizontal="distributed" vertical="center"/>
      <protection/>
    </xf>
    <xf numFmtId="187" fontId="15" fillId="0" borderId="56" xfId="53" applyNumberFormat="1" applyFont="1" applyFill="1" applyBorder="1" applyAlignment="1" applyProtection="1">
      <alignment horizontal="center" vertical="center"/>
      <protection/>
    </xf>
    <xf numFmtId="187" fontId="17" fillId="0" borderId="56" xfId="53" applyNumberFormat="1" applyFont="1" applyFill="1" applyBorder="1" applyAlignment="1" applyProtection="1">
      <alignment horizontal="right" vertical="center"/>
      <protection/>
    </xf>
    <xf numFmtId="38" fontId="3" fillId="0" borderId="57" xfId="49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187" fontId="19" fillId="0" borderId="20" xfId="52" applyNumberFormat="1" applyFont="1" applyBorder="1" applyAlignment="1" applyProtection="1">
      <alignment vertical="center"/>
      <protection locked="0"/>
    </xf>
    <xf numFmtId="187" fontId="17" fillId="0" borderId="33" xfId="52" applyNumberFormat="1" applyFont="1" applyFill="1" applyBorder="1" applyAlignment="1" applyProtection="1">
      <alignment horizontal="right" vertical="center"/>
      <protection/>
    </xf>
    <xf numFmtId="187" fontId="13" fillId="0" borderId="48" xfId="53" applyNumberFormat="1" applyFont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38" fontId="3" fillId="0" borderId="41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3" fillId="0" borderId="43" xfId="49" applyFont="1" applyFill="1" applyBorder="1" applyAlignment="1" applyProtection="1">
      <alignment horizontal="right" vertical="center"/>
      <protection/>
    </xf>
    <xf numFmtId="38" fontId="3" fillId="0" borderId="44" xfId="49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4" fillId="0" borderId="16" xfId="66" applyFont="1" applyFill="1" applyBorder="1" applyAlignment="1" applyProtection="1">
      <alignment horizontal="center" vertical="center"/>
      <protection/>
    </xf>
    <xf numFmtId="187" fontId="17" fillId="0" borderId="33" xfId="53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indent="7"/>
      <protection/>
    </xf>
    <xf numFmtId="0" fontId="5" fillId="0" borderId="32" xfId="0" applyFont="1" applyFill="1" applyBorder="1" applyAlignment="1" applyProtection="1">
      <alignment horizontal="left" vertical="center" indent="7"/>
      <protection/>
    </xf>
    <xf numFmtId="187" fontId="17" fillId="0" borderId="26" xfId="52" applyNumberFormat="1" applyFont="1" applyFill="1" applyBorder="1" applyAlignment="1" applyProtection="1">
      <alignment horizontal="right" vertical="center"/>
      <protection/>
    </xf>
    <xf numFmtId="187" fontId="17" fillId="0" borderId="34" xfId="52" applyNumberFormat="1" applyFont="1" applyFill="1" applyBorder="1" applyAlignment="1" applyProtection="1">
      <alignment horizontal="right" vertical="center" shrinkToFit="1"/>
      <protection/>
    </xf>
    <xf numFmtId="187" fontId="17" fillId="0" borderId="34" xfId="53" applyNumberFormat="1" applyFont="1" applyFill="1" applyBorder="1" applyAlignment="1" applyProtection="1">
      <alignment horizontal="right" vertical="center"/>
      <protection/>
    </xf>
    <xf numFmtId="187" fontId="17" fillId="0" borderId="0" xfId="52" applyNumberFormat="1" applyFont="1" applyFill="1" applyBorder="1" applyAlignment="1" applyProtection="1">
      <alignment horizontal="right" vertical="center"/>
      <protection/>
    </xf>
    <xf numFmtId="187" fontId="13" fillId="0" borderId="19" xfId="52" applyNumberFormat="1" applyFont="1" applyFill="1" applyBorder="1" applyAlignment="1" applyProtection="1">
      <alignment horizontal="center" vertical="center" wrapText="1"/>
      <protection/>
    </xf>
    <xf numFmtId="187" fontId="13" fillId="0" borderId="50" xfId="52" applyNumberFormat="1" applyFont="1" applyFill="1" applyBorder="1" applyAlignment="1" applyProtection="1">
      <alignment horizontal="center" vertical="center"/>
      <protection/>
    </xf>
    <xf numFmtId="187" fontId="14" fillId="0" borderId="19" xfId="52" applyNumberFormat="1" applyFont="1" applyFill="1" applyBorder="1" applyAlignment="1" applyProtection="1">
      <alignment vertical="center"/>
      <protection/>
    </xf>
    <xf numFmtId="187" fontId="5" fillId="0" borderId="0" xfId="53" applyNumberFormat="1" applyFont="1" applyBorder="1" applyAlignment="1" applyProtection="1">
      <alignment horizontal="distributed" vertical="center"/>
      <protection/>
    </xf>
    <xf numFmtId="187" fontId="5" fillId="0" borderId="15" xfId="52" applyNumberFormat="1" applyFont="1" applyBorder="1" applyAlignment="1" applyProtection="1">
      <alignment horizontal="distributed" vertical="center"/>
      <protection/>
    </xf>
    <xf numFmtId="38" fontId="3" fillId="0" borderId="37" xfId="49" applyFont="1" applyFill="1" applyBorder="1" applyAlignment="1" applyProtection="1">
      <alignment horizontal="right" vertical="center"/>
      <protection locked="0"/>
    </xf>
    <xf numFmtId="187" fontId="17" fillId="0" borderId="48" xfId="52" applyNumberFormat="1" applyFont="1" applyFill="1" applyBorder="1" applyAlignment="1" applyProtection="1">
      <alignment horizontal="right" vertical="center"/>
      <protection/>
    </xf>
    <xf numFmtId="187" fontId="17" fillId="0" borderId="0" xfId="53" applyNumberFormat="1" applyFont="1" applyFill="1" applyBorder="1" applyAlignment="1" applyProtection="1">
      <alignment horizontal="right" vertical="center"/>
      <protection/>
    </xf>
    <xf numFmtId="187" fontId="17" fillId="0" borderId="19" xfId="53" applyNumberFormat="1" applyFont="1" applyFill="1" applyBorder="1" applyAlignment="1" applyProtection="1">
      <alignment horizontal="right" vertical="center"/>
      <protection/>
    </xf>
    <xf numFmtId="187" fontId="17" fillId="0" borderId="33" xfId="52" applyNumberFormat="1" applyFont="1" applyBorder="1" applyAlignment="1" applyProtection="1">
      <alignment horizontal="right" vertical="center"/>
      <protection locked="0"/>
    </xf>
    <xf numFmtId="187" fontId="13" fillId="0" borderId="19" xfId="52" applyNumberFormat="1" applyFont="1" applyFill="1" applyBorder="1" applyAlignment="1" applyProtection="1">
      <alignment horizontal="distributed" vertical="center"/>
      <protection locked="0"/>
    </xf>
    <xf numFmtId="187" fontId="13" fillId="0" borderId="19" xfId="52" applyNumberFormat="1" applyFont="1" applyFill="1" applyBorder="1" applyAlignment="1" applyProtection="1">
      <alignment horizontal="center" vertical="center"/>
      <protection locked="0"/>
    </xf>
    <xf numFmtId="187" fontId="19" fillId="0" borderId="20" xfId="52" applyNumberFormat="1" applyFont="1" applyFill="1" applyBorder="1" applyAlignment="1" applyProtection="1">
      <alignment vertical="center"/>
      <protection locked="0"/>
    </xf>
    <xf numFmtId="187" fontId="15" fillId="0" borderId="34" xfId="53" applyNumberFormat="1" applyFont="1" applyFill="1" applyBorder="1" applyAlignment="1" applyProtection="1">
      <alignment horizontal="center" vertical="center"/>
      <protection/>
    </xf>
    <xf numFmtId="187" fontId="15" fillId="0" borderId="0" xfId="52" applyNumberFormat="1" applyFont="1" applyFill="1" applyBorder="1" applyAlignment="1" applyProtection="1">
      <alignment horizontal="center" vertical="center"/>
      <protection/>
    </xf>
    <xf numFmtId="187" fontId="17" fillId="0" borderId="27" xfId="52" applyNumberFormat="1" applyFont="1" applyFill="1" applyBorder="1" applyAlignment="1" applyProtection="1">
      <alignment horizontal="right" vertical="center"/>
      <protection/>
    </xf>
    <xf numFmtId="187" fontId="17" fillId="0" borderId="19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right" vertical="center" shrinkToFit="1"/>
      <protection/>
    </xf>
    <xf numFmtId="187" fontId="13" fillId="0" borderId="0" xfId="52" applyNumberFormat="1" applyFont="1" applyFill="1" applyBorder="1" applyAlignment="1" applyProtection="1">
      <alignment horizontal="center" vertical="center"/>
      <protection/>
    </xf>
    <xf numFmtId="0" fontId="58" fillId="0" borderId="0" xfId="68" applyFont="1" applyAlignment="1">
      <alignment vertical="center"/>
      <protection/>
    </xf>
    <xf numFmtId="0" fontId="41" fillId="0" borderId="0" xfId="68" applyFont="1">
      <alignment vertical="center"/>
      <protection/>
    </xf>
    <xf numFmtId="0" fontId="59" fillId="0" borderId="0" xfId="68" applyFont="1" applyAlignment="1">
      <alignment vertical="center"/>
      <protection/>
    </xf>
    <xf numFmtId="0" fontId="41" fillId="0" borderId="0" xfId="68" applyFont="1" applyAlignment="1">
      <alignment vertical="center"/>
      <protection/>
    </xf>
    <xf numFmtId="0" fontId="60" fillId="0" borderId="0" xfId="68" applyFont="1" applyAlignment="1">
      <alignment horizontal="right" vertical="center"/>
      <protection/>
    </xf>
    <xf numFmtId="49" fontId="60" fillId="0" borderId="0" xfId="68" applyNumberFormat="1" applyFont="1" applyAlignment="1" quotePrefix="1">
      <alignment vertical="center"/>
      <protection/>
    </xf>
    <xf numFmtId="0" fontId="41" fillId="0" borderId="24" xfId="68" applyFont="1" applyBorder="1" applyAlignment="1">
      <alignment vertical="center"/>
      <protection/>
    </xf>
    <xf numFmtId="0" fontId="41" fillId="0" borderId="15" xfId="68" applyFont="1" applyBorder="1" applyAlignment="1">
      <alignment vertical="center"/>
      <protection/>
    </xf>
    <xf numFmtId="0" fontId="60" fillId="0" borderId="47" xfId="68" applyFont="1" applyBorder="1" applyAlignment="1">
      <alignment horizontal="center" vertical="center"/>
      <protection/>
    </xf>
    <xf numFmtId="0" fontId="60" fillId="0" borderId="26" xfId="68" applyFont="1" applyBorder="1" applyAlignment="1">
      <alignment horizontal="center" vertical="center"/>
      <protection/>
    </xf>
    <xf numFmtId="0" fontId="41" fillId="0" borderId="13" xfId="68" applyFont="1" applyBorder="1" applyAlignment="1">
      <alignment vertical="center"/>
      <protection/>
    </xf>
    <xf numFmtId="0" fontId="41" fillId="0" borderId="10" xfId="68" applyFont="1" applyBorder="1" applyAlignment="1">
      <alignment vertical="center"/>
      <protection/>
    </xf>
    <xf numFmtId="0" fontId="60" fillId="0" borderId="58" xfId="68" applyFont="1" applyBorder="1" applyAlignment="1">
      <alignment horizontal="center" vertical="center"/>
      <protection/>
    </xf>
    <xf numFmtId="0" fontId="60" fillId="0" borderId="21" xfId="68" applyFont="1" applyBorder="1" applyAlignment="1">
      <alignment horizontal="center" vertical="center"/>
      <protection/>
    </xf>
    <xf numFmtId="0" fontId="60" fillId="0" borderId="35" xfId="68" applyFont="1" applyBorder="1" applyAlignment="1">
      <alignment horizontal="center" vertical="center"/>
      <protection/>
    </xf>
    <xf numFmtId="2" fontId="41" fillId="0" borderId="59" xfId="68" applyNumberFormat="1" applyFont="1" applyBorder="1" applyAlignment="1">
      <alignment vertical="center"/>
      <protection/>
    </xf>
    <xf numFmtId="2" fontId="41" fillId="0" borderId="60" xfId="68" applyNumberFormat="1" applyFont="1" applyBorder="1" applyAlignment="1">
      <alignment vertical="center"/>
      <protection/>
    </xf>
    <xf numFmtId="2" fontId="41" fillId="0" borderId="61" xfId="68" applyNumberFormat="1" applyFont="1" applyBorder="1" applyAlignment="1">
      <alignment vertical="center"/>
      <protection/>
    </xf>
    <xf numFmtId="2" fontId="41" fillId="0" borderId="62" xfId="68" applyNumberFormat="1" applyFont="1" applyBorder="1" applyAlignment="1">
      <alignment vertical="center"/>
      <protection/>
    </xf>
    <xf numFmtId="2" fontId="41" fillId="0" borderId="63" xfId="68" applyNumberFormat="1" applyFont="1" applyBorder="1" applyAlignment="1">
      <alignment vertical="center"/>
      <protection/>
    </xf>
    <xf numFmtId="0" fontId="60" fillId="0" borderId="64" xfId="68" applyFont="1" applyBorder="1" applyAlignment="1">
      <alignment horizontal="center" vertical="center"/>
      <protection/>
    </xf>
    <xf numFmtId="2" fontId="41" fillId="0" borderId="65" xfId="68" applyNumberFormat="1" applyFont="1" applyBorder="1" applyAlignment="1">
      <alignment vertical="center"/>
      <protection/>
    </xf>
    <xf numFmtId="2" fontId="41" fillId="0" borderId="66" xfId="68" applyNumberFormat="1" applyFont="1" applyBorder="1" applyAlignment="1">
      <alignment vertical="center"/>
      <protection/>
    </xf>
    <xf numFmtId="2" fontId="41" fillId="0" borderId="34" xfId="68" applyNumberFormat="1" applyFont="1" applyBorder="1" applyAlignment="1">
      <alignment vertical="center"/>
      <protection/>
    </xf>
    <xf numFmtId="2" fontId="41" fillId="0" borderId="23" xfId="68" applyNumberFormat="1" applyFont="1" applyBorder="1" applyAlignment="1">
      <alignment vertical="center"/>
      <protection/>
    </xf>
    <xf numFmtId="2" fontId="41" fillId="0" borderId="33" xfId="68" applyNumberFormat="1" applyFont="1" applyBorder="1" applyAlignment="1">
      <alignment vertical="center"/>
      <protection/>
    </xf>
    <xf numFmtId="0" fontId="60" fillId="0" borderId="67" xfId="68" applyFont="1" applyBorder="1" applyAlignment="1">
      <alignment horizontal="distributed" vertical="center"/>
      <protection/>
    </xf>
    <xf numFmtId="2" fontId="41" fillId="0" borderId="68" xfId="68" applyNumberFormat="1" applyFont="1" applyBorder="1" applyAlignment="1">
      <alignment vertical="center"/>
      <protection/>
    </xf>
    <xf numFmtId="2" fontId="41" fillId="0" borderId="69" xfId="68" applyNumberFormat="1" applyFont="1" applyBorder="1" applyAlignment="1">
      <alignment vertical="center"/>
      <protection/>
    </xf>
    <xf numFmtId="0" fontId="60" fillId="28" borderId="70" xfId="68" applyFont="1" applyFill="1" applyBorder="1" applyAlignment="1">
      <alignment horizontal="distributed" vertical="center"/>
      <protection/>
    </xf>
    <xf numFmtId="2" fontId="41" fillId="28" borderId="61" xfId="68" applyNumberFormat="1" applyFont="1" applyFill="1" applyBorder="1" applyAlignment="1">
      <alignment vertical="center"/>
      <protection/>
    </xf>
    <xf numFmtId="2" fontId="41" fillId="28" borderId="62" xfId="68" applyNumberFormat="1" applyFont="1" applyFill="1" applyBorder="1" applyAlignment="1">
      <alignment vertical="center"/>
      <protection/>
    </xf>
    <xf numFmtId="2" fontId="41" fillId="28" borderId="23" xfId="68" applyNumberFormat="1" applyFont="1" applyFill="1" applyBorder="1" applyAlignment="1">
      <alignment vertical="center"/>
      <protection/>
    </xf>
    <xf numFmtId="2" fontId="41" fillId="28" borderId="33" xfId="68" applyNumberFormat="1" applyFont="1" applyFill="1" applyBorder="1" applyAlignment="1">
      <alignment vertical="center"/>
      <protection/>
    </xf>
    <xf numFmtId="0" fontId="60" fillId="0" borderId="40" xfId="68" applyFont="1" applyBorder="1" applyAlignment="1">
      <alignment horizontal="distributed" vertical="center"/>
      <protection/>
    </xf>
    <xf numFmtId="2" fontId="41" fillId="28" borderId="34" xfId="68" applyNumberFormat="1" applyFont="1" applyFill="1" applyBorder="1" applyAlignment="1">
      <alignment vertical="center"/>
      <protection/>
    </xf>
    <xf numFmtId="2" fontId="41" fillId="28" borderId="71" xfId="68" applyNumberFormat="1" applyFont="1" applyFill="1" applyBorder="1" applyAlignment="1">
      <alignment vertical="center"/>
      <protection/>
    </xf>
    <xf numFmtId="2" fontId="41" fillId="28" borderId="67" xfId="68" applyNumberFormat="1" applyFont="1" applyFill="1" applyBorder="1" applyAlignment="1">
      <alignment vertical="center"/>
      <protection/>
    </xf>
    <xf numFmtId="2" fontId="41" fillId="28" borderId="72" xfId="68" applyNumberFormat="1" applyFont="1" applyFill="1" applyBorder="1" applyAlignment="1">
      <alignment vertical="center"/>
      <protection/>
    </xf>
    <xf numFmtId="2" fontId="41" fillId="28" borderId="54" xfId="68" applyNumberFormat="1" applyFont="1" applyFill="1" applyBorder="1" applyAlignment="1">
      <alignment vertical="center"/>
      <protection/>
    </xf>
    <xf numFmtId="0" fontId="60" fillId="0" borderId="73" xfId="68" applyFont="1" applyBorder="1" applyAlignment="1">
      <alignment horizontal="center" vertical="center"/>
      <protection/>
    </xf>
    <xf numFmtId="2" fontId="41" fillId="0" borderId="59" xfId="68" applyNumberFormat="1" applyFont="1" applyFill="1" applyBorder="1" applyAlignment="1">
      <alignment vertical="center"/>
      <protection/>
    </xf>
    <xf numFmtId="2" fontId="41" fillId="0" borderId="60" xfId="68" applyNumberFormat="1" applyFont="1" applyFill="1" applyBorder="1" applyAlignment="1">
      <alignment vertical="center"/>
      <protection/>
    </xf>
    <xf numFmtId="2" fontId="41" fillId="0" borderId="49" xfId="68" applyNumberFormat="1" applyFont="1" applyFill="1" applyBorder="1" applyAlignment="1">
      <alignment vertical="center"/>
      <protection/>
    </xf>
    <xf numFmtId="2" fontId="41" fillId="0" borderId="74" xfId="68" applyNumberFormat="1" applyFont="1" applyFill="1" applyBorder="1" applyAlignment="1">
      <alignment vertical="center"/>
      <protection/>
    </xf>
    <xf numFmtId="2" fontId="41" fillId="0" borderId="51" xfId="68" applyNumberFormat="1" applyFont="1" applyFill="1" applyBorder="1" applyAlignment="1">
      <alignment vertical="center"/>
      <protection/>
    </xf>
    <xf numFmtId="2" fontId="41" fillId="0" borderId="65" xfId="68" applyNumberFormat="1" applyFont="1" applyFill="1" applyBorder="1" applyAlignment="1">
      <alignment vertical="center"/>
      <protection/>
    </xf>
    <xf numFmtId="2" fontId="41" fillId="0" borderId="66" xfId="68" applyNumberFormat="1" applyFont="1" applyFill="1" applyBorder="1" applyAlignment="1">
      <alignment vertical="center"/>
      <protection/>
    </xf>
    <xf numFmtId="2" fontId="41" fillId="0" borderId="34" xfId="68" applyNumberFormat="1" applyFont="1" applyFill="1" applyBorder="1" applyAlignment="1">
      <alignment vertical="center"/>
      <protection/>
    </xf>
    <xf numFmtId="2" fontId="41" fillId="0" borderId="23" xfId="68" applyNumberFormat="1" applyFont="1" applyFill="1" applyBorder="1" applyAlignment="1">
      <alignment vertical="center"/>
      <protection/>
    </xf>
    <xf numFmtId="2" fontId="41" fillId="0" borderId="33" xfId="68" applyNumberFormat="1" applyFont="1" applyFill="1" applyBorder="1" applyAlignment="1">
      <alignment vertical="center"/>
      <protection/>
    </xf>
    <xf numFmtId="0" fontId="60" fillId="0" borderId="75" xfId="68" applyFont="1" applyBorder="1" applyAlignment="1">
      <alignment horizontal="distributed" vertical="center"/>
      <protection/>
    </xf>
    <xf numFmtId="2" fontId="41" fillId="0" borderId="68" xfId="68" applyNumberFormat="1" applyFont="1" applyFill="1" applyBorder="1" applyAlignment="1">
      <alignment vertical="center"/>
      <protection/>
    </xf>
    <xf numFmtId="2" fontId="41" fillId="0" borderId="69" xfId="68" applyNumberFormat="1" applyFont="1" applyFill="1" applyBorder="1" applyAlignment="1">
      <alignment vertical="center"/>
      <protection/>
    </xf>
    <xf numFmtId="2" fontId="41" fillId="0" borderId="67" xfId="68" applyNumberFormat="1" applyFont="1" applyFill="1" applyBorder="1" applyAlignment="1">
      <alignment vertical="center"/>
      <protection/>
    </xf>
    <xf numFmtId="2" fontId="41" fillId="0" borderId="72" xfId="68" applyNumberFormat="1" applyFont="1" applyFill="1" applyBorder="1" applyAlignment="1">
      <alignment vertical="center"/>
      <protection/>
    </xf>
    <xf numFmtId="2" fontId="41" fillId="0" borderId="54" xfId="68" applyNumberFormat="1" applyFont="1" applyFill="1" applyBorder="1" applyAlignment="1">
      <alignment vertical="center"/>
      <protection/>
    </xf>
    <xf numFmtId="2" fontId="41" fillId="0" borderId="49" xfId="68" applyNumberFormat="1" applyFont="1" applyBorder="1" applyAlignment="1">
      <alignment vertical="center"/>
      <protection/>
    </xf>
    <xf numFmtId="2" fontId="41" fillId="0" borderId="74" xfId="68" applyNumberFormat="1" applyFont="1" applyBorder="1" applyAlignment="1">
      <alignment vertical="center"/>
      <protection/>
    </xf>
    <xf numFmtId="2" fontId="41" fillId="0" borderId="51" xfId="68" applyNumberFormat="1" applyFont="1" applyBorder="1" applyAlignment="1">
      <alignment vertical="center"/>
      <protection/>
    </xf>
    <xf numFmtId="2" fontId="41" fillId="28" borderId="76" xfId="68" applyNumberFormat="1" applyFont="1" applyFill="1" applyBorder="1" applyAlignment="1">
      <alignment vertical="center"/>
      <protection/>
    </xf>
    <xf numFmtId="2" fontId="41" fillId="28" borderId="58" xfId="68" applyNumberFormat="1" applyFont="1" applyFill="1" applyBorder="1" applyAlignment="1">
      <alignment vertical="center"/>
      <protection/>
    </xf>
    <xf numFmtId="0" fontId="60" fillId="0" borderId="27" xfId="68" applyFont="1" applyBorder="1" applyAlignment="1">
      <alignment horizontal="distributed" vertical="center"/>
      <protection/>
    </xf>
    <xf numFmtId="2" fontId="41" fillId="0" borderId="77" xfId="68" applyNumberFormat="1" applyFont="1" applyBorder="1" applyAlignment="1">
      <alignment vertical="center"/>
      <protection/>
    </xf>
    <xf numFmtId="2" fontId="41" fillId="0" borderId="78" xfId="68" applyNumberFormat="1" applyFont="1" applyBorder="1" applyAlignment="1">
      <alignment vertical="center"/>
      <protection/>
    </xf>
    <xf numFmtId="2" fontId="41" fillId="28" borderId="31" xfId="68" applyNumberFormat="1" applyFont="1" applyFill="1" applyBorder="1" applyAlignment="1">
      <alignment vertical="center"/>
      <protection/>
    </xf>
    <xf numFmtId="2" fontId="41" fillId="28" borderId="21" xfId="68" applyNumberFormat="1" applyFont="1" applyFill="1" applyBorder="1" applyAlignment="1">
      <alignment vertical="center"/>
      <protection/>
    </xf>
    <xf numFmtId="0" fontId="61" fillId="0" borderId="0" xfId="68" applyFont="1">
      <alignment vertical="center"/>
      <protection/>
    </xf>
    <xf numFmtId="0" fontId="60" fillId="0" borderId="0" xfId="68" applyFont="1">
      <alignment vertical="center"/>
      <protection/>
    </xf>
    <xf numFmtId="0" fontId="60" fillId="0" borderId="79" xfId="68" applyFont="1" applyBorder="1" applyAlignment="1">
      <alignment horizontal="center" vertical="center"/>
      <protection/>
    </xf>
    <xf numFmtId="2" fontId="41" fillId="28" borderId="75" xfId="68" applyNumberFormat="1" applyFont="1" applyFill="1" applyBorder="1" applyAlignment="1">
      <alignment vertical="center"/>
      <protection/>
    </xf>
    <xf numFmtId="2" fontId="41" fillId="0" borderId="37" xfId="68" applyNumberFormat="1" applyFont="1" applyBorder="1" applyAlignment="1">
      <alignment vertical="center"/>
      <protection/>
    </xf>
    <xf numFmtId="2" fontId="41" fillId="28" borderId="80" xfId="68" applyNumberFormat="1" applyFont="1" applyFill="1" applyBorder="1" applyAlignment="1">
      <alignment vertical="center"/>
      <protection/>
    </xf>
    <xf numFmtId="187" fontId="13" fillId="0" borderId="0" xfId="52" applyNumberFormat="1" applyFont="1" applyFill="1" applyBorder="1" applyAlignment="1" applyProtection="1">
      <alignment horizontal="distributed" vertical="center" shrinkToFi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7" fontId="14" fillId="0" borderId="0" xfId="52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3" fillId="0" borderId="81" xfId="49" applyFont="1" applyFill="1" applyBorder="1" applyAlignment="1" applyProtection="1">
      <alignment horizontal="right" vertical="center"/>
      <protection/>
    </xf>
    <xf numFmtId="38" fontId="3" fillId="0" borderId="63" xfId="49" applyFont="1" applyFill="1" applyBorder="1" applyAlignment="1" applyProtection="1">
      <alignment horizontal="right" vertical="center"/>
      <protection locked="0"/>
    </xf>
    <xf numFmtId="38" fontId="3" fillId="0" borderId="82" xfId="49" applyFont="1" applyFill="1" applyBorder="1" applyAlignment="1" applyProtection="1">
      <alignment horizontal="right" vertical="center"/>
      <protection locked="0"/>
    </xf>
    <xf numFmtId="38" fontId="3" fillId="0" borderId="82" xfId="49" applyFont="1" applyFill="1" applyBorder="1" applyAlignment="1" applyProtection="1">
      <alignment horizontal="right" vertical="center"/>
      <protection/>
    </xf>
    <xf numFmtId="38" fontId="3" fillId="0" borderId="63" xfId="49" applyFont="1" applyFill="1" applyBorder="1" applyAlignment="1" applyProtection="1">
      <alignment horizontal="right" vertical="center"/>
      <protection/>
    </xf>
    <xf numFmtId="38" fontId="3" fillId="0" borderId="50" xfId="49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187" fontId="17" fillId="0" borderId="33" xfId="52" applyNumberFormat="1" applyFont="1" applyFill="1" applyBorder="1" applyAlignment="1" applyProtection="1">
      <alignment vertical="center"/>
      <protection/>
    </xf>
    <xf numFmtId="187" fontId="13" fillId="0" borderId="0" xfId="52" applyNumberFormat="1" applyFont="1" applyFill="1" applyBorder="1" applyAlignment="1" applyProtection="1">
      <alignment horizontal="center" vertical="center" shrinkToFit="1"/>
      <protection/>
    </xf>
    <xf numFmtId="187" fontId="15" fillId="0" borderId="36" xfId="5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22" fillId="0" borderId="15" xfId="43" applyFont="1" applyBorder="1" applyAlignment="1" applyProtection="1">
      <alignment horizontal="distributed" vertical="center"/>
      <protection locked="0"/>
    </xf>
    <xf numFmtId="0" fontId="0" fillId="0" borderId="32" xfId="0" applyFont="1" applyBorder="1" applyAlignment="1">
      <alignment vertical="center"/>
    </xf>
    <xf numFmtId="38" fontId="0" fillId="0" borderId="24" xfId="0" applyNumberFormat="1" applyFont="1" applyFill="1" applyBorder="1" applyAlignment="1" applyProtection="1">
      <alignment vertical="center"/>
      <protection/>
    </xf>
    <xf numFmtId="38" fontId="0" fillId="0" borderId="43" xfId="0" applyNumberFormat="1" applyFont="1" applyFill="1" applyBorder="1" applyAlignment="1" applyProtection="1">
      <alignment vertical="center"/>
      <protection/>
    </xf>
    <xf numFmtId="38" fontId="0" fillId="0" borderId="84" xfId="0" applyNumberFormat="1" applyFont="1" applyFill="1" applyBorder="1" applyAlignment="1" applyProtection="1">
      <alignment vertical="center"/>
      <protection/>
    </xf>
    <xf numFmtId="38" fontId="0" fillId="0" borderId="41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22" fillId="0" borderId="19" xfId="43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vertical="center"/>
    </xf>
    <xf numFmtId="38" fontId="0" fillId="0" borderId="18" xfId="0" applyNumberFormat="1" applyFont="1" applyFill="1" applyBorder="1" applyAlignment="1" applyProtection="1">
      <alignment vertical="center"/>
      <protection/>
    </xf>
    <xf numFmtId="38" fontId="0" fillId="0" borderId="37" xfId="0" applyNumberFormat="1" applyFont="1" applyFill="1" applyBorder="1" applyAlignment="1" applyProtection="1">
      <alignment vertical="center"/>
      <protection/>
    </xf>
    <xf numFmtId="38" fontId="0" fillId="0" borderId="64" xfId="0" applyNumberFormat="1" applyFont="1" applyFill="1" applyBorder="1" applyAlignment="1" applyProtection="1">
      <alignment vertical="center"/>
      <protection/>
    </xf>
    <xf numFmtId="38" fontId="0" fillId="0" borderId="20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22" fillId="0" borderId="19" xfId="43" applyFont="1" applyBorder="1" applyAlignment="1" applyProtection="1">
      <alignment horizontal="distributed" vertical="center" shrinkToFit="1"/>
      <protection locked="0"/>
    </xf>
    <xf numFmtId="0" fontId="22" fillId="0" borderId="10" xfId="43" applyFont="1" applyBorder="1" applyAlignment="1" applyProtection="1">
      <alignment horizontal="distributed" vertical="center"/>
      <protection locked="0"/>
    </xf>
    <xf numFmtId="0" fontId="0" fillId="0" borderId="11" xfId="0" applyFont="1" applyBorder="1" applyAlignment="1">
      <alignment vertical="center"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38" xfId="0" applyNumberFormat="1" applyFont="1" applyFill="1" applyBorder="1" applyAlignment="1" applyProtection="1">
      <alignment vertical="center"/>
      <protection/>
    </xf>
    <xf numFmtId="38" fontId="0" fillId="0" borderId="85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vertical="center"/>
      <protection/>
    </xf>
    <xf numFmtId="38" fontId="0" fillId="0" borderId="86" xfId="0" applyNumberFormat="1" applyFont="1" applyFill="1" applyBorder="1" applyAlignment="1" applyProtection="1">
      <alignment vertical="center"/>
      <protection/>
    </xf>
    <xf numFmtId="38" fontId="0" fillId="0" borderId="3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22" xfId="0" applyNumberFormat="1" applyFont="1" applyFill="1" applyBorder="1" applyAlignment="1" applyProtection="1">
      <alignment vertical="center"/>
      <protection/>
    </xf>
    <xf numFmtId="38" fontId="0" fillId="0" borderId="83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38" fontId="3" fillId="28" borderId="80" xfId="49" applyFont="1" applyFill="1" applyBorder="1" applyAlignment="1" applyProtection="1">
      <alignment horizontal="right" vertical="center"/>
      <protection locked="0"/>
    </xf>
    <xf numFmtId="187" fontId="13" fillId="0" borderId="56" xfId="52" applyNumberFormat="1" applyFont="1" applyBorder="1" applyAlignment="1" applyProtection="1">
      <alignment horizontal="center" vertical="center"/>
      <protection/>
    </xf>
    <xf numFmtId="187" fontId="17" fillId="0" borderId="56" xfId="52" applyNumberFormat="1" applyFont="1" applyBorder="1" applyAlignment="1" applyProtection="1">
      <alignment horizontal="right" vertical="center" shrinkToFit="1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38" fontId="4" fillId="0" borderId="72" xfId="49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187" fontId="13" fillId="0" borderId="52" xfId="52" applyNumberFormat="1" applyFont="1" applyFill="1" applyBorder="1" applyAlignment="1" applyProtection="1">
      <alignment horizontal="distributed" vertical="center"/>
      <protection/>
    </xf>
    <xf numFmtId="187" fontId="13" fillId="0" borderId="52" xfId="52" applyNumberFormat="1" applyFont="1" applyFill="1" applyBorder="1" applyAlignment="1" applyProtection="1">
      <alignment horizontal="center" vertical="center"/>
      <protection/>
    </xf>
    <xf numFmtId="187" fontId="17" fillId="0" borderId="67" xfId="52" applyNumberFormat="1" applyFont="1" applyFill="1" applyBorder="1" applyAlignment="1" applyProtection="1">
      <alignment horizontal="right" vertical="center"/>
      <protection/>
    </xf>
    <xf numFmtId="38" fontId="3" fillId="0" borderId="88" xfId="49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38" fontId="3" fillId="0" borderId="52" xfId="49" applyFont="1" applyFill="1" applyBorder="1" applyAlignment="1" applyProtection="1">
      <alignment horizontal="right" vertical="center"/>
      <protection locked="0"/>
    </xf>
    <xf numFmtId="187" fontId="19" fillId="0" borderId="89" xfId="52" applyNumberFormat="1" applyFont="1" applyFill="1" applyBorder="1" applyAlignment="1" applyProtection="1">
      <alignment vertical="center"/>
      <protection locked="0"/>
    </xf>
    <xf numFmtId="187" fontId="14" fillId="0" borderId="52" xfId="52" applyNumberFormat="1" applyFont="1" applyBorder="1" applyAlignment="1" applyProtection="1">
      <alignment vertical="center"/>
      <protection/>
    </xf>
    <xf numFmtId="187" fontId="13" fillId="0" borderId="52" xfId="52" applyNumberFormat="1" applyFont="1" applyBorder="1" applyAlignment="1" applyProtection="1">
      <alignment horizontal="center" vertical="center"/>
      <protection/>
    </xf>
    <xf numFmtId="187" fontId="17" fillId="0" borderId="67" xfId="52" applyNumberFormat="1" applyFont="1" applyBorder="1" applyAlignment="1" applyProtection="1">
      <alignment horizontal="right" vertical="center"/>
      <protection/>
    </xf>
    <xf numFmtId="38" fontId="3" fillId="0" borderId="89" xfId="49" applyFont="1" applyFill="1" applyBorder="1" applyAlignment="1" applyProtection="1">
      <alignment horizontal="right" vertical="center"/>
      <protection locked="0"/>
    </xf>
    <xf numFmtId="187" fontId="17" fillId="0" borderId="26" xfId="53" applyNumberFormat="1" applyFont="1" applyFill="1" applyBorder="1" applyAlignment="1" applyProtection="1">
      <alignment horizontal="right" vertical="center"/>
      <protection/>
    </xf>
    <xf numFmtId="187" fontId="17" fillId="0" borderId="51" xfId="52" applyNumberFormat="1" applyFont="1" applyFill="1" applyBorder="1" applyAlignment="1" applyProtection="1">
      <alignment horizontal="right" vertical="center"/>
      <protection/>
    </xf>
    <xf numFmtId="187" fontId="13" fillId="0" borderId="48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 applyProtection="1">
      <alignment horizontal="center" vertical="center" shrinkToFit="1"/>
      <protection/>
    </xf>
    <xf numFmtId="0" fontId="0" fillId="0" borderId="42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187" fontId="14" fillId="0" borderId="0" xfId="52" applyNumberFormat="1" applyFont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187" fontId="13" fillId="0" borderId="19" xfId="52" applyNumberFormat="1" applyFont="1" applyFill="1" applyBorder="1" applyAlignment="1" applyProtection="1">
      <alignment horizontal="center" vertical="center" shrinkToFit="1"/>
      <protection/>
    </xf>
    <xf numFmtId="187" fontId="14" fillId="0" borderId="19" xfId="52" applyNumberFormat="1" applyFont="1" applyFill="1" applyBorder="1" applyAlignment="1" applyProtection="1">
      <alignment horizontal="distributed" vertical="center"/>
      <protection/>
    </xf>
    <xf numFmtId="187" fontId="13" fillId="0" borderId="53" xfId="52" applyNumberFormat="1" applyFont="1" applyFill="1" applyBorder="1" applyAlignment="1" applyProtection="1">
      <alignment horizontal="distributed" vertical="center"/>
      <protection/>
    </xf>
    <xf numFmtId="187" fontId="13" fillId="0" borderId="53" xfId="52" applyNumberFormat="1" applyFont="1" applyFill="1" applyBorder="1" applyAlignment="1" applyProtection="1">
      <alignment horizontal="center" vertical="center"/>
      <protection/>
    </xf>
    <xf numFmtId="187" fontId="13" fillId="0" borderId="0" xfId="52" applyNumberFormat="1" applyFont="1" applyFill="1" applyBorder="1" applyAlignment="1" applyProtection="1">
      <alignment horizontal="center" vertical="center" wrapText="1"/>
      <protection/>
    </xf>
    <xf numFmtId="187" fontId="13" fillId="0" borderId="0" xfId="53" applyNumberFormat="1" applyFont="1" applyFill="1" applyBorder="1" applyAlignment="1" applyProtection="1">
      <alignment horizontal="distributed" vertical="center"/>
      <protection/>
    </xf>
    <xf numFmtId="187" fontId="13" fillId="0" borderId="0" xfId="53" applyNumberFormat="1" applyFont="1" applyFill="1" applyBorder="1" applyAlignment="1" applyProtection="1">
      <alignment horizontal="center" vertical="center" shrinkToFit="1"/>
      <protection/>
    </xf>
    <xf numFmtId="187" fontId="13" fillId="0" borderId="19" xfId="53" applyNumberFormat="1" applyFont="1" applyFill="1" applyBorder="1" applyAlignment="1" applyProtection="1">
      <alignment horizontal="center" vertical="center" shrinkToFit="1"/>
      <protection/>
    </xf>
    <xf numFmtId="187" fontId="13" fillId="0" borderId="19" xfId="53" applyNumberFormat="1" applyFont="1" applyFill="1" applyBorder="1" applyAlignment="1" applyProtection="1">
      <alignment horizontal="distributed" vertical="center" shrinkToFit="1"/>
      <protection/>
    </xf>
    <xf numFmtId="187" fontId="18" fillId="0" borderId="19" xfId="52" applyNumberFormat="1" applyFont="1" applyFill="1" applyBorder="1" applyAlignment="1" applyProtection="1">
      <alignment horizontal="distributed" vertical="center"/>
      <protection/>
    </xf>
    <xf numFmtId="187" fontId="13" fillId="0" borderId="19" xfId="53" applyNumberFormat="1" applyFont="1" applyFill="1" applyBorder="1" applyAlignment="1" applyProtection="1">
      <alignment horizontal="center" vertical="center"/>
      <protection/>
    </xf>
    <xf numFmtId="187" fontId="14" fillId="0" borderId="10" xfId="52" applyNumberFormat="1" applyFont="1" applyFill="1" applyBorder="1" applyAlignment="1" applyProtection="1">
      <alignment horizontal="distributed" vertical="center"/>
      <protection/>
    </xf>
    <xf numFmtId="187" fontId="17" fillId="0" borderId="35" xfId="52" applyNumberFormat="1" applyFont="1" applyFill="1" applyBorder="1" applyAlignment="1" applyProtection="1">
      <alignment horizontal="right" vertical="center"/>
      <protection/>
    </xf>
    <xf numFmtId="187" fontId="13" fillId="0" borderId="48" xfId="52" applyNumberFormat="1" applyFont="1" applyFill="1" applyBorder="1" applyAlignment="1" applyProtection="1">
      <alignment horizontal="distributed" vertical="center"/>
      <protection/>
    </xf>
    <xf numFmtId="187" fontId="13" fillId="0" borderId="50" xfId="52" applyNumberFormat="1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187" fontId="17" fillId="0" borderId="54" xfId="52" applyNumberFormat="1" applyFont="1" applyFill="1" applyBorder="1" applyAlignment="1" applyProtection="1">
      <alignment horizontal="right" vertical="center"/>
      <protection/>
    </xf>
    <xf numFmtId="187" fontId="17" fillId="0" borderId="28" xfId="52" applyNumberFormat="1" applyFont="1" applyFill="1" applyBorder="1" applyAlignment="1" applyProtection="1">
      <alignment horizontal="right" vertical="center"/>
      <protection/>
    </xf>
    <xf numFmtId="187" fontId="17" fillId="33" borderId="33" xfId="52" applyNumberFormat="1" applyFont="1" applyFill="1" applyBorder="1" applyAlignment="1" applyProtection="1">
      <alignment horizontal="right" vertical="center"/>
      <protection/>
    </xf>
    <xf numFmtId="187" fontId="17" fillId="33" borderId="23" xfId="52" applyNumberFormat="1" applyFont="1" applyFill="1" applyBorder="1" applyAlignment="1" applyProtection="1">
      <alignment horizontal="right" vertical="center"/>
      <protection/>
    </xf>
    <xf numFmtId="187" fontId="17" fillId="7" borderId="50" xfId="52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60" fillId="0" borderId="90" xfId="68" applyFont="1" applyBorder="1" applyAlignment="1">
      <alignment horizontal="center" vertical="center"/>
      <protection/>
    </xf>
    <xf numFmtId="0" fontId="60" fillId="0" borderId="91" xfId="68" applyFont="1" applyBorder="1" applyAlignment="1">
      <alignment horizontal="center" vertical="center"/>
      <protection/>
    </xf>
    <xf numFmtId="0" fontId="60" fillId="0" borderId="92" xfId="68" applyFont="1" applyBorder="1" applyAlignment="1">
      <alignment horizontal="center" vertical="center"/>
      <protection/>
    </xf>
    <xf numFmtId="0" fontId="60" fillId="0" borderId="93" xfId="68" applyFont="1" applyBorder="1" applyAlignment="1">
      <alignment horizontal="center" vertical="center"/>
      <protection/>
    </xf>
    <xf numFmtId="0" fontId="60" fillId="0" borderId="94" xfId="68" applyFont="1" applyBorder="1" applyAlignment="1">
      <alignment horizontal="center" vertical="center"/>
      <protection/>
    </xf>
    <xf numFmtId="0" fontId="60" fillId="0" borderId="63" xfId="68" applyFont="1" applyBorder="1" applyAlignment="1">
      <alignment horizontal="left" vertical="center"/>
      <protection/>
    </xf>
    <xf numFmtId="0" fontId="60" fillId="0" borderId="50" xfId="68" applyFont="1" applyBorder="1" applyAlignment="1">
      <alignment horizontal="left" vertical="center"/>
      <protection/>
    </xf>
    <xf numFmtId="0" fontId="53" fillId="0" borderId="95" xfId="68" applyFont="1" applyBorder="1" applyAlignment="1">
      <alignment horizontal="center" vertical="center" wrapText="1"/>
      <protection/>
    </xf>
    <xf numFmtId="0" fontId="53" fillId="0" borderId="96" xfId="68" applyFont="1" applyBorder="1" applyAlignment="1">
      <alignment horizontal="center" vertical="center" wrapText="1"/>
      <protection/>
    </xf>
    <xf numFmtId="0" fontId="53" fillId="0" borderId="97" xfId="68" applyFont="1" applyBorder="1" applyAlignment="1">
      <alignment horizontal="center" vertical="center" wrapText="1"/>
      <protection/>
    </xf>
    <xf numFmtId="0" fontId="60" fillId="0" borderId="33" xfId="68" applyFont="1" applyBorder="1" applyAlignment="1">
      <alignment horizontal="left" vertical="center"/>
      <protection/>
    </xf>
    <xf numFmtId="0" fontId="60" fillId="0" borderId="19" xfId="68" applyFont="1" applyBorder="1" applyAlignment="1">
      <alignment horizontal="left" vertical="center"/>
      <protection/>
    </xf>
    <xf numFmtId="0" fontId="60" fillId="0" borderId="98" xfId="68" applyFont="1" applyBorder="1" applyAlignment="1">
      <alignment horizontal="center" vertical="center"/>
      <protection/>
    </xf>
    <xf numFmtId="0" fontId="60" fillId="0" borderId="86" xfId="68" applyFont="1" applyBorder="1" applyAlignment="1">
      <alignment horizontal="center" vertical="center"/>
      <protection/>
    </xf>
    <xf numFmtId="0" fontId="60" fillId="0" borderId="79" xfId="68" applyFont="1" applyBorder="1" applyAlignment="1">
      <alignment horizontal="center" vertical="center"/>
      <protection/>
    </xf>
    <xf numFmtId="0" fontId="60" fillId="0" borderId="75" xfId="68" applyFont="1" applyBorder="1" applyAlignment="1">
      <alignment horizontal="left" vertical="center"/>
      <protection/>
    </xf>
    <xf numFmtId="0" fontId="60" fillId="0" borderId="23" xfId="68" applyFont="1" applyBorder="1" applyAlignment="1">
      <alignment horizontal="left" vertical="center"/>
      <protection/>
    </xf>
    <xf numFmtId="0" fontId="62" fillId="0" borderId="98" xfId="68" applyFont="1" applyBorder="1" applyAlignment="1">
      <alignment horizontal="center" vertical="center"/>
      <protection/>
    </xf>
    <xf numFmtId="0" fontId="62" fillId="0" borderId="85" xfId="68" applyFont="1" applyBorder="1" applyAlignment="1">
      <alignment horizontal="center" vertical="center"/>
      <protection/>
    </xf>
    <xf numFmtId="0" fontId="60" fillId="0" borderId="54" xfId="68" applyFont="1" applyBorder="1" applyAlignment="1">
      <alignment horizontal="left" vertical="center"/>
      <protection/>
    </xf>
    <xf numFmtId="0" fontId="53" fillId="0" borderId="99" xfId="68" applyFont="1" applyBorder="1" applyAlignment="1">
      <alignment horizontal="center" vertical="center" wrapText="1"/>
      <protection/>
    </xf>
    <xf numFmtId="0" fontId="53" fillId="0" borderId="100" xfId="68" applyFont="1" applyBorder="1" applyAlignment="1">
      <alignment horizontal="center" vertical="center" wrapText="1"/>
      <protection/>
    </xf>
    <xf numFmtId="0" fontId="60" fillId="0" borderId="51" xfId="68" applyFont="1" applyBorder="1" applyAlignment="1">
      <alignment horizontal="left" vertical="center"/>
      <protection/>
    </xf>
    <xf numFmtId="0" fontId="53" fillId="0" borderId="90" xfId="68" applyFont="1" applyBorder="1" applyAlignment="1">
      <alignment horizontal="center" vertical="center" wrapText="1"/>
      <protection/>
    </xf>
    <xf numFmtId="0" fontId="60" fillId="0" borderId="85" xfId="68" applyFont="1" applyBorder="1" applyAlignment="1">
      <alignment horizontal="center" vertical="center"/>
      <protection/>
    </xf>
    <xf numFmtId="0" fontId="60" fillId="0" borderId="67" xfId="68" applyFont="1" applyBorder="1" applyAlignment="1">
      <alignment horizontal="left" vertical="center"/>
      <protection/>
    </xf>
    <xf numFmtId="2" fontId="41" fillId="28" borderId="61" xfId="68" applyNumberFormat="1" applyFont="1" applyFill="1" applyBorder="1" applyAlignment="1">
      <alignment horizontal="center" vertical="center"/>
      <protection/>
    </xf>
    <xf numFmtId="2" fontId="41" fillId="28" borderId="62" xfId="68" applyNumberFormat="1" applyFont="1" applyFill="1" applyBorder="1" applyAlignment="1">
      <alignment horizontal="center" vertical="center"/>
      <protection/>
    </xf>
    <xf numFmtId="2" fontId="41" fillId="28" borderId="23" xfId="68" applyNumberFormat="1" applyFont="1" applyFill="1" applyBorder="1" applyAlignment="1">
      <alignment horizontal="center" vertical="center"/>
      <protection/>
    </xf>
    <xf numFmtId="2" fontId="41" fillId="28" borderId="33" xfId="68" applyNumberFormat="1" applyFont="1" applyFill="1" applyBorder="1" applyAlignment="1">
      <alignment horizontal="center" vertical="center"/>
      <protection/>
    </xf>
    <xf numFmtId="0" fontId="60" fillId="0" borderId="35" xfId="68" applyFont="1" applyBorder="1" applyAlignment="1">
      <alignment horizontal="left" vertical="center"/>
      <protection/>
    </xf>
    <xf numFmtId="0" fontId="60" fillId="0" borderId="31" xfId="68" applyFont="1" applyBorder="1" applyAlignment="1">
      <alignment horizontal="left" vertical="center"/>
      <protection/>
    </xf>
    <xf numFmtId="0" fontId="60" fillId="0" borderId="48" xfId="68" applyFont="1" applyBorder="1" applyAlignment="1">
      <alignment horizontal="left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9" fillId="0" borderId="0" xfId="66" applyFont="1" applyBorder="1" applyAlignment="1" applyProtection="1">
      <alignment horizontal="center" vertical="center"/>
      <protection/>
    </xf>
    <xf numFmtId="0" fontId="3" fillId="28" borderId="46" xfId="66" applyFont="1" applyFill="1" applyBorder="1" applyAlignment="1" applyProtection="1">
      <alignment horizontal="center" vertical="center" shrinkToFit="1"/>
      <protection locked="0"/>
    </xf>
    <xf numFmtId="0" fontId="3" fillId="28" borderId="12" xfId="66" applyFont="1" applyFill="1" applyBorder="1" applyAlignment="1" applyProtection="1">
      <alignment horizontal="center" vertical="center" shrinkToFit="1"/>
      <protection locked="0"/>
    </xf>
    <xf numFmtId="0" fontId="3" fillId="28" borderId="14" xfId="66" applyFont="1" applyFill="1" applyBorder="1" applyAlignment="1" applyProtection="1">
      <alignment horizontal="center" vertical="center" shrinkToFit="1"/>
      <protection locked="0"/>
    </xf>
    <xf numFmtId="0" fontId="3" fillId="28" borderId="16" xfId="66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87" fontId="12" fillId="0" borderId="24" xfId="52" applyNumberFormat="1" applyFont="1" applyFill="1" applyBorder="1" applyAlignment="1" applyProtection="1">
      <alignment horizontal="center" vertical="center"/>
      <protection/>
    </xf>
    <xf numFmtId="187" fontId="12" fillId="0" borderId="15" xfId="52" applyNumberFormat="1" applyFont="1" applyFill="1" applyBorder="1" applyAlignment="1" applyProtection="1">
      <alignment horizontal="center" vertical="center"/>
      <protection/>
    </xf>
    <xf numFmtId="187" fontId="12" fillId="0" borderId="41" xfId="52" applyNumberFormat="1" applyFont="1" applyFill="1" applyBorder="1" applyAlignment="1" applyProtection="1">
      <alignment horizontal="center" vertical="center"/>
      <protection/>
    </xf>
    <xf numFmtId="187" fontId="12" fillId="0" borderId="13" xfId="52" applyNumberFormat="1" applyFont="1" applyFill="1" applyBorder="1" applyAlignment="1" applyProtection="1">
      <alignment horizontal="center" vertical="center"/>
      <protection/>
    </xf>
    <xf numFmtId="187" fontId="12" fillId="0" borderId="10" xfId="52" applyNumberFormat="1" applyFont="1" applyFill="1" applyBorder="1" applyAlignment="1" applyProtection="1">
      <alignment horizontal="center" vertical="center"/>
      <protection/>
    </xf>
    <xf numFmtId="187" fontId="12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46" xfId="66" applyFont="1" applyBorder="1" applyAlignment="1" applyProtection="1">
      <alignment horizontal="center" vertical="center"/>
      <protection/>
    </xf>
    <xf numFmtId="0" fontId="4" fillId="0" borderId="94" xfId="66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4" fontId="11" fillId="28" borderId="12" xfId="66" applyNumberFormat="1" applyFont="1" applyFill="1" applyBorder="1" applyAlignment="1" applyProtection="1">
      <alignment horizontal="center" vertical="center" shrinkToFit="1"/>
      <protection locked="0"/>
    </xf>
    <xf numFmtId="194" fontId="11" fillId="28" borderId="14" xfId="66" applyNumberFormat="1" applyFont="1" applyFill="1" applyBorder="1" applyAlignment="1" applyProtection="1">
      <alignment horizontal="center" vertical="center" shrinkToFit="1"/>
      <protection locked="0"/>
    </xf>
    <xf numFmtId="194" fontId="11" fillId="28" borderId="16" xfId="66" applyNumberFormat="1" applyFont="1" applyFill="1" applyBorder="1" applyAlignment="1" applyProtection="1">
      <alignment horizontal="center" vertical="center" shrinkToFit="1"/>
      <protection locked="0"/>
    </xf>
    <xf numFmtId="0" fontId="11" fillId="28" borderId="12" xfId="66" applyFont="1" applyFill="1" applyBorder="1" applyAlignment="1" applyProtection="1">
      <alignment horizontal="center" vertical="center"/>
      <protection locked="0"/>
    </xf>
    <xf numFmtId="0" fontId="11" fillId="28" borderId="16" xfId="66" applyFont="1" applyFill="1" applyBorder="1" applyAlignment="1" applyProtection="1">
      <alignment horizontal="center" vertical="center"/>
      <protection locked="0"/>
    </xf>
    <xf numFmtId="38" fontId="11" fillId="0" borderId="12" xfId="66" applyNumberFormat="1" applyFont="1" applyFill="1" applyBorder="1" applyAlignment="1" applyProtection="1">
      <alignment horizontal="right" vertical="center"/>
      <protection/>
    </xf>
    <xf numFmtId="0" fontId="11" fillId="0" borderId="14" xfId="66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left" inden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38" fontId="2" fillId="0" borderId="14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 indent="6"/>
      <protection/>
    </xf>
    <xf numFmtId="0" fontId="5" fillId="0" borderId="32" xfId="0" applyFont="1" applyFill="1" applyBorder="1" applyAlignment="1" applyProtection="1">
      <alignment horizontal="left" vertical="center" indent="6"/>
      <protection/>
    </xf>
    <xf numFmtId="194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94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94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38" fontId="11" fillId="0" borderId="12" xfId="0" applyNumberFormat="1" applyFont="1" applyFill="1" applyBorder="1" applyAlignment="1" applyProtection="1">
      <alignment horizontal="right" vertical="center"/>
      <protection/>
    </xf>
    <xf numFmtId="38" fontId="11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left"/>
      <protection/>
    </xf>
    <xf numFmtId="38" fontId="1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187" fontId="13" fillId="0" borderId="15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indent="7"/>
      <protection/>
    </xf>
    <xf numFmtId="0" fontId="5" fillId="0" borderId="32" xfId="0" applyFont="1" applyFill="1" applyBorder="1" applyAlignment="1" applyProtection="1">
      <alignment horizontal="left" vertical="center" indent="7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38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right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38" fontId="2" fillId="0" borderId="14" xfId="49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38" fontId="11" fillId="0" borderId="83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applyProtection="1">
      <alignment horizontal="right" vertical="center"/>
      <protection/>
    </xf>
    <xf numFmtId="187" fontId="13" fillId="0" borderId="19" xfId="52" applyNumberFormat="1" applyFont="1" applyFill="1" applyBorder="1" applyAlignment="1" applyProtection="1">
      <alignment horizontal="left" vertical="center" shrinkToFit="1"/>
      <protection/>
    </xf>
    <xf numFmtId="187" fontId="13" fillId="0" borderId="34" xfId="52" applyNumberFormat="1" applyFont="1" applyFill="1" applyBorder="1" applyAlignment="1" applyProtection="1">
      <alignment horizontal="left" vertical="center" shrinkToFit="1"/>
      <protection/>
    </xf>
    <xf numFmtId="187" fontId="13" fillId="0" borderId="19" xfId="52" applyNumberFormat="1" applyFont="1" applyBorder="1" applyAlignment="1" applyProtection="1">
      <alignment horizontal="left" vertical="center" shrinkToFit="1"/>
      <protection/>
    </xf>
    <xf numFmtId="187" fontId="13" fillId="0" borderId="34" xfId="52" applyNumberFormat="1" applyFont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41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733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829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33375"/>
    <xdr:sp fLocksText="0">
      <xdr:nvSpPr>
        <xdr:cNvPr id="5" name="Text Box 1"/>
        <xdr:cNvSpPr txBox="1">
          <a:spLocks noChangeArrowheads="1"/>
        </xdr:cNvSpPr>
      </xdr:nvSpPr>
      <xdr:spPr>
        <a:xfrm>
          <a:off x="7305675" y="78295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2495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829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85725" cy="295275"/>
    <xdr:sp fLocksText="0">
      <xdr:nvSpPr>
        <xdr:cNvPr id="5" name="Text Box 2"/>
        <xdr:cNvSpPr txBox="1">
          <a:spLocks noChangeArrowheads="1"/>
        </xdr:cNvSpPr>
      </xdr:nvSpPr>
      <xdr:spPr>
        <a:xfrm>
          <a:off x="7305675" y="56007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7305675" y="411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7" name="Text Box 2"/>
        <xdr:cNvSpPr txBox="1">
          <a:spLocks noChangeArrowheads="1"/>
        </xdr:cNvSpPr>
      </xdr:nvSpPr>
      <xdr:spPr>
        <a:xfrm>
          <a:off x="7305675" y="5353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8572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7305675" y="38671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85725" cy="304800"/>
    <xdr:sp fLocksText="0">
      <xdr:nvSpPr>
        <xdr:cNvPr id="9" name="Text Box 2"/>
        <xdr:cNvSpPr txBox="1">
          <a:spLocks noChangeArrowheads="1"/>
        </xdr:cNvSpPr>
      </xdr:nvSpPr>
      <xdr:spPr>
        <a:xfrm>
          <a:off x="7305675" y="5105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85725" cy="304800"/>
    <xdr:sp fLocksText="0">
      <xdr:nvSpPr>
        <xdr:cNvPr id="10" name="Text Box 2"/>
        <xdr:cNvSpPr txBox="1">
          <a:spLocks noChangeArrowheads="1"/>
        </xdr:cNvSpPr>
      </xdr:nvSpPr>
      <xdr:spPr>
        <a:xfrm>
          <a:off x="7305675" y="4857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78295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12" name="Text Box 2"/>
        <xdr:cNvSpPr txBox="1">
          <a:spLocks noChangeArrowheads="1"/>
        </xdr:cNvSpPr>
      </xdr:nvSpPr>
      <xdr:spPr>
        <a:xfrm>
          <a:off x="7305675" y="461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32385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29908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32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84582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77152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3238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0334625" y="86391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7305675" y="63436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22479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8295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10334625" y="8753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7305675" y="32385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7305675" y="29908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7305675" y="29908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6" name="Text Box 4"/>
        <xdr:cNvSpPr txBox="1">
          <a:spLocks noChangeArrowheads="1"/>
        </xdr:cNvSpPr>
      </xdr:nvSpPr>
      <xdr:spPr>
        <a:xfrm>
          <a:off x="7305675" y="27432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4476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829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733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60960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7305675" y="60960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05675" y="79629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24955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5105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7305675" y="5105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05675" y="84582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37890625" style="362" customWidth="1"/>
    <col min="2" max="2" width="3.625" style="362" customWidth="1"/>
    <col min="3" max="3" width="8.125" style="362" customWidth="1"/>
    <col min="4" max="4" width="28.50390625" style="362" customWidth="1"/>
    <col min="5" max="12" width="8.625" style="362" customWidth="1"/>
    <col min="13" max="13" width="3.125" style="362" customWidth="1"/>
    <col min="14" max="16384" width="9.00390625" style="362" customWidth="1"/>
  </cols>
  <sheetData>
    <row r="2" s="361" customFormat="1" ht="17.25">
      <c r="C2" s="360" t="s">
        <v>541</v>
      </c>
    </row>
    <row r="3" ht="13.5" customHeight="1"/>
    <row r="4" s="364" customFormat="1" ht="13.5" customHeight="1">
      <c r="C4" s="363" t="s">
        <v>542</v>
      </c>
    </row>
    <row r="5" s="364" customFormat="1" ht="13.5" customHeight="1">
      <c r="C5" s="365"/>
    </row>
    <row r="6" s="364" customFormat="1" ht="13.5" customHeight="1">
      <c r="C6" s="365" t="s">
        <v>543</v>
      </c>
    </row>
    <row r="7" s="364" customFormat="1" ht="13.5" customHeight="1">
      <c r="C7" s="365"/>
    </row>
    <row r="8" s="364" customFormat="1" ht="13.5">
      <c r="C8" s="365" t="s">
        <v>544</v>
      </c>
    </row>
    <row r="9" s="364" customFormat="1" ht="13.5" customHeight="1">
      <c r="C9" s="366" t="s">
        <v>545</v>
      </c>
    </row>
    <row r="10" s="364" customFormat="1" ht="13.5" customHeight="1">
      <c r="C10" s="365"/>
    </row>
    <row r="11" s="364" customFormat="1" ht="13.5" customHeight="1">
      <c r="C11" s="365" t="s">
        <v>546</v>
      </c>
    </row>
    <row r="12" s="364" customFormat="1" ht="13.5" customHeight="1">
      <c r="C12" s="365"/>
    </row>
    <row r="13" s="364" customFormat="1" ht="13.5" customHeight="1">
      <c r="C13" s="365" t="s">
        <v>547</v>
      </c>
    </row>
    <row r="14" s="364" customFormat="1" ht="13.5" customHeight="1">
      <c r="C14" s="365"/>
    </row>
    <row r="15" s="364" customFormat="1" ht="13.5" customHeight="1">
      <c r="C15" s="365" t="s">
        <v>548</v>
      </c>
    </row>
    <row r="16" s="364" customFormat="1" ht="13.5" customHeight="1">
      <c r="C16" s="367" t="s">
        <v>549</v>
      </c>
    </row>
    <row r="17" s="364" customFormat="1" ht="13.5" customHeight="1">
      <c r="C17" s="367"/>
    </row>
    <row r="18" spans="3:5" s="364" customFormat="1" ht="13.5" customHeight="1">
      <c r="C18" s="368" t="s">
        <v>550</v>
      </c>
      <c r="D18" s="369"/>
      <c r="E18" s="369"/>
    </row>
    <row r="19" spans="3:5" s="364" customFormat="1" ht="13.5" customHeight="1">
      <c r="C19" s="370" t="s">
        <v>551</v>
      </c>
      <c r="D19" s="369"/>
      <c r="E19" s="369"/>
    </row>
    <row r="20" spans="3:5" s="364" customFormat="1" ht="13.5" customHeight="1">
      <c r="C20" s="370" t="s">
        <v>552</v>
      </c>
      <c r="D20" s="369"/>
      <c r="E20" s="369"/>
    </row>
    <row r="21" spans="3:5" s="364" customFormat="1" ht="11.25" customHeight="1">
      <c r="C21" s="368"/>
      <c r="D21" s="369"/>
      <c r="E21" s="369"/>
    </row>
    <row r="22" spans="3:5" s="364" customFormat="1" ht="13.5" customHeight="1">
      <c r="C22" s="368" t="s">
        <v>553</v>
      </c>
      <c r="D22" s="369"/>
      <c r="E22" s="369"/>
    </row>
    <row r="23" spans="3:5" s="364" customFormat="1" ht="13.5" customHeight="1">
      <c r="C23" s="370" t="s">
        <v>554</v>
      </c>
      <c r="D23" s="369"/>
      <c r="E23" s="369"/>
    </row>
    <row r="24" spans="3:5" s="364" customFormat="1" ht="11.25" customHeight="1">
      <c r="C24" s="368" t="s">
        <v>555</v>
      </c>
      <c r="D24" s="369"/>
      <c r="E24" s="369"/>
    </row>
    <row r="25" spans="3:5" s="364" customFormat="1" ht="13.5" customHeight="1">
      <c r="C25" s="368" t="s">
        <v>556</v>
      </c>
      <c r="D25" s="369"/>
      <c r="E25" s="369"/>
    </row>
    <row r="26" spans="3:5" s="364" customFormat="1" ht="13.5" customHeight="1">
      <c r="C26" s="370" t="s">
        <v>557</v>
      </c>
      <c r="D26" s="369"/>
      <c r="E26" s="369"/>
    </row>
    <row r="27" spans="3:5" s="364" customFormat="1" ht="13.5" customHeight="1">
      <c r="C27" s="370" t="s">
        <v>558</v>
      </c>
      <c r="D27" s="369"/>
      <c r="E27" s="369"/>
    </row>
    <row r="28" spans="3:5" s="364" customFormat="1" ht="11.25" customHeight="1">
      <c r="C28" s="368"/>
      <c r="D28" s="369"/>
      <c r="E28" s="369"/>
    </row>
    <row r="29" spans="3:5" s="364" customFormat="1" ht="13.5" customHeight="1">
      <c r="C29" s="368" t="s">
        <v>559</v>
      </c>
      <c r="D29" s="369"/>
      <c r="E29" s="369"/>
    </row>
    <row r="30" spans="3:5" s="364" customFormat="1" ht="13.5" customHeight="1">
      <c r="C30" s="370" t="s">
        <v>560</v>
      </c>
      <c r="D30" s="369"/>
      <c r="E30" s="369"/>
    </row>
    <row r="31" spans="3:5" s="364" customFormat="1" ht="11.25" customHeight="1">
      <c r="C31" s="370" t="s">
        <v>561</v>
      </c>
      <c r="D31" s="369"/>
      <c r="E31" s="369"/>
    </row>
    <row r="32" spans="3:5" s="364" customFormat="1" ht="13.5" customHeight="1">
      <c r="C32" s="368" t="s">
        <v>562</v>
      </c>
      <c r="D32" s="369"/>
      <c r="E32" s="369"/>
    </row>
    <row r="33" spans="3:5" s="364" customFormat="1" ht="13.5" customHeight="1">
      <c r="C33" s="370" t="s">
        <v>563</v>
      </c>
      <c r="D33" s="369"/>
      <c r="E33" s="369"/>
    </row>
    <row r="34" spans="3:5" s="364" customFormat="1" ht="11.25" customHeight="1">
      <c r="C34" s="368"/>
      <c r="D34" s="369"/>
      <c r="E34" s="369"/>
    </row>
    <row r="35" spans="3:5" s="364" customFormat="1" ht="13.5" customHeight="1">
      <c r="C35" s="368" t="s">
        <v>564</v>
      </c>
      <c r="D35" s="369"/>
      <c r="E35" s="369"/>
    </row>
    <row r="36" spans="3:5" s="364" customFormat="1" ht="13.5" customHeight="1">
      <c r="C36" s="370" t="s">
        <v>565</v>
      </c>
      <c r="D36" s="369"/>
      <c r="E36" s="369"/>
    </row>
    <row r="37" spans="3:5" s="364" customFormat="1" ht="11.25" customHeight="1">
      <c r="C37" s="368"/>
      <c r="D37" s="369"/>
      <c r="E37" s="369"/>
    </row>
    <row r="38" spans="3:5" s="364" customFormat="1" ht="13.5" customHeight="1">
      <c r="C38" s="368" t="s">
        <v>566</v>
      </c>
      <c r="D38" s="369"/>
      <c r="E38" s="369"/>
    </row>
    <row r="39" spans="3:5" s="364" customFormat="1" ht="11.25" customHeight="1">
      <c r="C39" s="368"/>
      <c r="D39" s="369"/>
      <c r="E39" s="369"/>
    </row>
    <row r="40" spans="3:5" s="364" customFormat="1" ht="13.5" customHeight="1">
      <c r="C40" s="368" t="s">
        <v>567</v>
      </c>
      <c r="D40" s="369"/>
      <c r="E40" s="369"/>
    </row>
    <row r="41" spans="3:5" s="364" customFormat="1" ht="13.5" customHeight="1">
      <c r="C41" s="370" t="s">
        <v>568</v>
      </c>
      <c r="D41" s="369"/>
      <c r="E41" s="369"/>
    </row>
    <row r="42" spans="3:5" s="364" customFormat="1" ht="11.25" customHeight="1">
      <c r="C42" s="370"/>
      <c r="D42" s="369"/>
      <c r="E42" s="369"/>
    </row>
    <row r="43" spans="3:5" s="364" customFormat="1" ht="13.5" customHeight="1">
      <c r="C43" s="368" t="s">
        <v>569</v>
      </c>
      <c r="D43" s="369"/>
      <c r="E43" s="369"/>
    </row>
    <row r="44" spans="3:5" s="364" customFormat="1" ht="13.5" customHeight="1">
      <c r="C44" s="370" t="s">
        <v>570</v>
      </c>
      <c r="D44" s="369"/>
      <c r="E44" s="369"/>
    </row>
    <row r="45" spans="3:5" s="364" customFormat="1" ht="11.25" customHeight="1">
      <c r="C45" s="370"/>
      <c r="D45" s="369"/>
      <c r="E45" s="369"/>
    </row>
    <row r="46" spans="3:5" s="364" customFormat="1" ht="13.5" customHeight="1">
      <c r="C46" s="366" t="s">
        <v>571</v>
      </c>
      <c r="D46" s="369"/>
      <c r="E46" s="369"/>
    </row>
    <row r="47" spans="3:5" s="364" customFormat="1" ht="13.5" customHeight="1">
      <c r="C47" s="370" t="s">
        <v>572</v>
      </c>
      <c r="D47" s="369"/>
      <c r="E47" s="369"/>
    </row>
    <row r="48" spans="3:5" s="364" customFormat="1" ht="11.25" customHeight="1">
      <c r="C48" s="370"/>
      <c r="D48" s="369"/>
      <c r="E48" s="369"/>
    </row>
    <row r="49" spans="3:5" s="364" customFormat="1" ht="13.5" customHeight="1">
      <c r="C49" s="366" t="s">
        <v>573</v>
      </c>
      <c r="D49" s="369"/>
      <c r="E49" s="369"/>
    </row>
    <row r="50" spans="3:5" s="364" customFormat="1" ht="11.25" customHeight="1">
      <c r="C50" s="366"/>
      <c r="D50" s="369"/>
      <c r="E50" s="369"/>
    </row>
    <row r="51" spans="3:5" s="364" customFormat="1" ht="13.5" customHeight="1">
      <c r="C51" s="366" t="s">
        <v>574</v>
      </c>
      <c r="D51" s="369"/>
      <c r="E51" s="369"/>
    </row>
    <row r="52" spans="3:5" s="364" customFormat="1" ht="11.25" customHeight="1">
      <c r="C52" s="366"/>
      <c r="D52" s="369"/>
      <c r="E52" s="369"/>
    </row>
    <row r="53" s="364" customFormat="1" ht="13.5" customHeight="1">
      <c r="C53" s="367" t="s">
        <v>575</v>
      </c>
    </row>
    <row r="54" s="364" customFormat="1" ht="13.5" customHeight="1">
      <c r="C54" s="365" t="s">
        <v>576</v>
      </c>
    </row>
    <row r="55" s="364" customFormat="1" ht="13.5" customHeight="1">
      <c r="C55" s="365"/>
    </row>
    <row r="56" s="364" customFormat="1" ht="13.5" customHeight="1">
      <c r="C56" s="365" t="s">
        <v>577</v>
      </c>
    </row>
    <row r="57" s="364" customFormat="1" ht="13.5" customHeight="1">
      <c r="C57" s="367" t="s">
        <v>578</v>
      </c>
    </row>
    <row r="58" s="364" customFormat="1" ht="13.5" customHeight="1">
      <c r="C58" s="365"/>
    </row>
    <row r="59" s="364" customFormat="1" ht="13.5" customHeight="1">
      <c r="C59" s="365" t="s">
        <v>579</v>
      </c>
    </row>
    <row r="60" s="364" customFormat="1" ht="13.5" customHeight="1">
      <c r="C60" s="367" t="s">
        <v>580</v>
      </c>
    </row>
    <row r="61" s="364" customFormat="1" ht="13.5" customHeight="1">
      <c r="C61" s="365"/>
    </row>
    <row r="62" s="364" customFormat="1" ht="13.5" customHeight="1">
      <c r="C62" s="365" t="s">
        <v>581</v>
      </c>
    </row>
    <row r="63" s="364" customFormat="1" ht="13.5" customHeight="1">
      <c r="C63" s="365"/>
    </row>
    <row r="64" s="364" customFormat="1" ht="13.5" customHeight="1">
      <c r="C64" s="365" t="s">
        <v>582</v>
      </c>
    </row>
    <row r="65" s="364" customFormat="1" ht="13.5" customHeight="1">
      <c r="C65" s="371" t="s">
        <v>583</v>
      </c>
    </row>
    <row r="66" s="364" customFormat="1" ht="13.5" customHeight="1">
      <c r="C66" s="371" t="s">
        <v>584</v>
      </c>
    </row>
    <row r="67" s="364" customFormat="1" ht="13.5" customHeight="1">
      <c r="C67" s="365" t="s">
        <v>585</v>
      </c>
    </row>
    <row r="68" s="364" customFormat="1" ht="13.5" customHeight="1">
      <c r="C68" s="365" t="s">
        <v>586</v>
      </c>
    </row>
    <row r="69" s="364" customFormat="1" ht="13.5" customHeight="1">
      <c r="C69" s="365"/>
    </row>
    <row r="70" s="364" customFormat="1" ht="13.5" customHeight="1">
      <c r="C70" s="365" t="s">
        <v>587</v>
      </c>
    </row>
    <row r="71" spans="3:4" ht="13.5">
      <c r="C71" s="367" t="s">
        <v>588</v>
      </c>
      <c r="D71" s="371"/>
    </row>
    <row r="72" ht="13.5">
      <c r="C72" s="367" t="s">
        <v>589</v>
      </c>
    </row>
    <row r="73" s="364" customFormat="1" ht="13.5" customHeight="1">
      <c r="C73" s="365" t="s">
        <v>590</v>
      </c>
    </row>
    <row r="74" s="364" customFormat="1" ht="13.5" customHeight="1">
      <c r="C74" s="365"/>
    </row>
    <row r="75" s="364" customFormat="1" ht="13.5" customHeight="1">
      <c r="C75" s="365" t="s">
        <v>591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1:24" ht="30" customHeight="1">
      <c r="A3" s="22"/>
      <c r="B3" s="32"/>
      <c r="C3" s="32"/>
      <c r="D3" s="32"/>
      <c r="E3" s="556" t="s">
        <v>5</v>
      </c>
      <c r="F3" s="56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SUM(O4)</f>
        <v>0</v>
      </c>
      <c r="W3" s="572"/>
      <c r="X3" s="49" t="s">
        <v>0</v>
      </c>
    </row>
    <row r="4" spans="2:24" ht="30" customHeight="1">
      <c r="B4" s="69"/>
      <c r="C4" s="562" t="s">
        <v>260</v>
      </c>
      <c r="D4" s="562"/>
      <c r="E4" s="562"/>
      <c r="F4" s="563" t="s">
        <v>8</v>
      </c>
      <c r="G4" s="563"/>
      <c r="H4" s="564">
        <f>SUM(E31+J31+O31+T31)</f>
        <v>69650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SUM(F31+K31+P31+U31)</f>
        <v>0</v>
      </c>
      <c r="P4" s="542"/>
      <c r="Q4" s="565" t="s">
        <v>0</v>
      </c>
      <c r="R4" s="565"/>
      <c r="S4" s="22"/>
      <c r="T4" s="28"/>
      <c r="U4" s="29"/>
      <c r="V4" s="22"/>
      <c r="W4" s="23"/>
      <c r="X4" s="23"/>
    </row>
    <row r="5" spans="2:24" ht="19.5" customHeight="1">
      <c r="B5" s="534" t="s">
        <v>14</v>
      </c>
      <c r="C5" s="535"/>
      <c r="D5" s="535"/>
      <c r="E5" s="535"/>
      <c r="F5" s="45" t="s">
        <v>12</v>
      </c>
      <c r="G5" s="535" t="s">
        <v>15</v>
      </c>
      <c r="H5" s="535"/>
      <c r="I5" s="535"/>
      <c r="J5" s="538"/>
      <c r="K5" s="25" t="s">
        <v>12</v>
      </c>
      <c r="L5" s="534" t="s">
        <v>16</v>
      </c>
      <c r="M5" s="535"/>
      <c r="N5" s="535"/>
      <c r="O5" s="535"/>
      <c r="P5" s="45" t="s">
        <v>12</v>
      </c>
      <c r="Q5" s="535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36"/>
      <c r="C6" s="357" t="s">
        <v>168</v>
      </c>
      <c r="D6" s="283" t="s">
        <v>414</v>
      </c>
      <c r="E6" s="261">
        <v>3750</v>
      </c>
      <c r="F6" s="102"/>
      <c r="G6" s="23"/>
      <c r="H6" s="126"/>
      <c r="I6" s="113"/>
      <c r="J6" s="244"/>
      <c r="K6" s="254"/>
      <c r="L6" s="76"/>
      <c r="M6" s="179" t="s">
        <v>168</v>
      </c>
      <c r="N6" s="137"/>
      <c r="O6" s="264">
        <v>250</v>
      </c>
      <c r="P6" s="102"/>
      <c r="Q6" s="444"/>
      <c r="R6" s="178" t="s">
        <v>157</v>
      </c>
      <c r="S6" s="155"/>
      <c r="T6" s="261">
        <v>550</v>
      </c>
      <c r="U6" s="102"/>
      <c r="V6" s="246"/>
      <c r="W6" s="22"/>
      <c r="X6" s="247"/>
    </row>
    <row r="7" spans="2:24" ht="19.5" customHeight="1">
      <c r="B7" s="40"/>
      <c r="C7" s="183" t="s">
        <v>261</v>
      </c>
      <c r="D7" s="187" t="s">
        <v>414</v>
      </c>
      <c r="E7" s="244">
        <v>4250</v>
      </c>
      <c r="F7" s="86"/>
      <c r="G7" s="41"/>
      <c r="H7" s="126"/>
      <c r="I7" s="113"/>
      <c r="J7" s="244"/>
      <c r="K7" s="92"/>
      <c r="L7" s="71"/>
      <c r="M7" s="126" t="s">
        <v>173</v>
      </c>
      <c r="N7" s="156"/>
      <c r="O7" s="193">
        <v>1050</v>
      </c>
      <c r="P7" s="86"/>
      <c r="Q7" s="41"/>
      <c r="R7" s="126" t="s">
        <v>176</v>
      </c>
      <c r="S7" s="157"/>
      <c r="T7" s="244">
        <v>500</v>
      </c>
      <c r="U7" s="86"/>
      <c r="V7" s="246"/>
      <c r="W7" s="22"/>
      <c r="X7" s="247"/>
    </row>
    <row r="8" spans="2:24" ht="19.5" customHeight="1">
      <c r="B8" s="40"/>
      <c r="C8" s="186" t="s">
        <v>167</v>
      </c>
      <c r="D8" s="187" t="s">
        <v>414</v>
      </c>
      <c r="E8" s="244">
        <v>900</v>
      </c>
      <c r="F8" s="86"/>
      <c r="G8" s="41"/>
      <c r="H8" s="126"/>
      <c r="I8" s="113"/>
      <c r="J8" s="114"/>
      <c r="K8" s="46"/>
      <c r="L8" s="71"/>
      <c r="M8" s="126" t="s">
        <v>172</v>
      </c>
      <c r="N8" s="156"/>
      <c r="O8" s="193">
        <v>950</v>
      </c>
      <c r="P8" s="86"/>
      <c r="Q8" s="41"/>
      <c r="R8" s="126" t="s">
        <v>173</v>
      </c>
      <c r="S8" s="157"/>
      <c r="T8" s="244">
        <v>350</v>
      </c>
      <c r="U8" s="86"/>
      <c r="V8" s="246"/>
      <c r="W8" s="22"/>
      <c r="X8" s="247"/>
    </row>
    <row r="9" spans="2:24" ht="19.5" customHeight="1">
      <c r="B9" s="40"/>
      <c r="C9" s="183" t="s">
        <v>440</v>
      </c>
      <c r="D9" s="187" t="s">
        <v>414</v>
      </c>
      <c r="E9" s="244">
        <v>1500</v>
      </c>
      <c r="F9" s="86"/>
      <c r="G9" s="41"/>
      <c r="H9" s="183"/>
      <c r="I9" s="187"/>
      <c r="J9" s="180"/>
      <c r="K9" s="230"/>
      <c r="L9" s="71"/>
      <c r="M9" s="126" t="s">
        <v>160</v>
      </c>
      <c r="N9" s="156"/>
      <c r="O9" s="193">
        <v>1700</v>
      </c>
      <c r="P9" s="86"/>
      <c r="Q9" s="41"/>
      <c r="R9" s="126" t="s">
        <v>175</v>
      </c>
      <c r="S9" s="157"/>
      <c r="T9" s="244">
        <v>650</v>
      </c>
      <c r="U9" s="86"/>
      <c r="V9" s="246"/>
      <c r="W9" s="22"/>
      <c r="X9" s="247"/>
    </row>
    <row r="10" spans="2:24" ht="19.5" customHeight="1">
      <c r="B10" s="40"/>
      <c r="C10" s="183" t="s">
        <v>441</v>
      </c>
      <c r="D10" s="187" t="s">
        <v>414</v>
      </c>
      <c r="E10" s="244">
        <v>1500</v>
      </c>
      <c r="F10" s="86"/>
      <c r="G10" s="41"/>
      <c r="H10" s="126"/>
      <c r="I10" s="113"/>
      <c r="J10" s="114"/>
      <c r="K10" s="46"/>
      <c r="L10" s="71"/>
      <c r="M10" s="126" t="s">
        <v>171</v>
      </c>
      <c r="N10" s="156"/>
      <c r="O10" s="193">
        <v>1550</v>
      </c>
      <c r="P10" s="86"/>
      <c r="Q10" s="41"/>
      <c r="R10" s="126" t="s">
        <v>161</v>
      </c>
      <c r="S10" s="157"/>
      <c r="T10" s="244">
        <v>1100</v>
      </c>
      <c r="U10" s="86"/>
      <c r="V10" s="246"/>
      <c r="W10" s="22"/>
      <c r="X10" s="247"/>
    </row>
    <row r="11" spans="2:24" ht="19.5" customHeight="1">
      <c r="B11" s="40"/>
      <c r="C11" s="183" t="s">
        <v>166</v>
      </c>
      <c r="D11" s="187" t="s">
        <v>414</v>
      </c>
      <c r="E11" s="244">
        <v>1650</v>
      </c>
      <c r="F11" s="86"/>
      <c r="G11" s="41"/>
      <c r="H11" s="126"/>
      <c r="I11" s="113"/>
      <c r="J11" s="114"/>
      <c r="K11" s="46"/>
      <c r="L11" s="71"/>
      <c r="M11" s="126" t="s">
        <v>157</v>
      </c>
      <c r="N11" s="156"/>
      <c r="O11" s="193">
        <v>1200</v>
      </c>
      <c r="P11" s="86"/>
      <c r="Q11" s="41"/>
      <c r="R11" s="126" t="s">
        <v>174</v>
      </c>
      <c r="S11" s="157"/>
      <c r="T11" s="244">
        <v>150</v>
      </c>
      <c r="U11" s="86"/>
      <c r="V11" s="246"/>
      <c r="W11" s="22"/>
      <c r="X11" s="247"/>
    </row>
    <row r="12" spans="2:24" ht="19.5" customHeight="1">
      <c r="B12" s="40"/>
      <c r="C12" s="183" t="s">
        <v>165</v>
      </c>
      <c r="D12" s="187" t="s">
        <v>414</v>
      </c>
      <c r="E12" s="244">
        <v>1350</v>
      </c>
      <c r="F12" s="86"/>
      <c r="G12" s="41"/>
      <c r="H12" s="126"/>
      <c r="I12" s="113"/>
      <c r="J12" s="114"/>
      <c r="K12" s="46"/>
      <c r="L12" s="71"/>
      <c r="M12" s="126" t="s">
        <v>170</v>
      </c>
      <c r="N12" s="156"/>
      <c r="O12" s="193">
        <v>1350</v>
      </c>
      <c r="P12" s="86"/>
      <c r="Q12" s="41"/>
      <c r="R12" s="126"/>
      <c r="S12" s="157"/>
      <c r="T12" s="180"/>
      <c r="U12" s="43"/>
      <c r="V12" s="246"/>
      <c r="W12" s="22"/>
      <c r="X12" s="247"/>
    </row>
    <row r="13" spans="2:24" ht="19.5" customHeight="1">
      <c r="B13" s="40"/>
      <c r="C13" s="183" t="s">
        <v>164</v>
      </c>
      <c r="D13" s="187" t="s">
        <v>414</v>
      </c>
      <c r="E13" s="244">
        <v>2000</v>
      </c>
      <c r="F13" s="86"/>
      <c r="G13" s="41"/>
      <c r="H13" s="126"/>
      <c r="I13" s="113"/>
      <c r="J13" s="114"/>
      <c r="K13" s="46"/>
      <c r="L13" s="71"/>
      <c r="M13" s="126" t="s">
        <v>169</v>
      </c>
      <c r="N13" s="156"/>
      <c r="O13" s="193">
        <v>1050</v>
      </c>
      <c r="P13" s="86"/>
      <c r="Q13" s="41"/>
      <c r="R13" s="126"/>
      <c r="S13" s="157"/>
      <c r="T13" s="180"/>
      <c r="U13" s="43"/>
      <c r="V13" s="246"/>
      <c r="W13" s="22"/>
      <c r="X13" s="247"/>
    </row>
    <row r="14" spans="2:24" ht="19.5" customHeight="1">
      <c r="B14" s="40"/>
      <c r="C14" s="186" t="s">
        <v>163</v>
      </c>
      <c r="D14" s="187" t="s">
        <v>414</v>
      </c>
      <c r="E14" s="244">
        <v>1450</v>
      </c>
      <c r="F14" s="86"/>
      <c r="G14" s="41"/>
      <c r="H14" s="126"/>
      <c r="I14" s="113"/>
      <c r="J14" s="114"/>
      <c r="K14" s="46"/>
      <c r="L14" s="71"/>
      <c r="M14" s="126"/>
      <c r="N14" s="181"/>
      <c r="O14" s="182"/>
      <c r="P14" s="92"/>
      <c r="Q14" s="41"/>
      <c r="R14" s="183"/>
      <c r="S14" s="184"/>
      <c r="T14" s="180"/>
      <c r="U14" s="43"/>
      <c r="V14" s="246"/>
      <c r="W14" s="22"/>
      <c r="X14" s="247"/>
    </row>
    <row r="15" spans="2:24" ht="19.5" customHeight="1">
      <c r="B15" s="40"/>
      <c r="C15" s="183" t="s">
        <v>162</v>
      </c>
      <c r="D15" s="187" t="s">
        <v>414</v>
      </c>
      <c r="E15" s="244">
        <v>1750</v>
      </c>
      <c r="F15" s="86"/>
      <c r="G15" s="41"/>
      <c r="H15" s="126"/>
      <c r="I15" s="113"/>
      <c r="J15" s="114"/>
      <c r="K15" s="46"/>
      <c r="L15" s="71"/>
      <c r="M15" s="126"/>
      <c r="N15" s="181"/>
      <c r="O15" s="182"/>
      <c r="P15" s="92"/>
      <c r="Q15" s="41"/>
      <c r="R15" s="183"/>
      <c r="S15" s="184"/>
      <c r="T15" s="180"/>
      <c r="U15" s="43"/>
      <c r="V15" s="246"/>
      <c r="W15" s="22"/>
      <c r="X15" s="247"/>
    </row>
    <row r="16" spans="2:24" ht="19.5" customHeight="1">
      <c r="B16" s="40"/>
      <c r="C16" s="183" t="s">
        <v>161</v>
      </c>
      <c r="D16" s="187" t="s">
        <v>414</v>
      </c>
      <c r="E16" s="244">
        <v>5300</v>
      </c>
      <c r="F16" s="86"/>
      <c r="G16" s="41"/>
      <c r="H16" s="126"/>
      <c r="I16" s="113"/>
      <c r="J16" s="114"/>
      <c r="K16" s="46"/>
      <c r="L16" s="71"/>
      <c r="M16" s="185"/>
      <c r="N16" s="181"/>
      <c r="O16" s="182"/>
      <c r="P16" s="92"/>
      <c r="Q16" s="41"/>
      <c r="R16" s="186"/>
      <c r="S16" s="184"/>
      <c r="T16" s="180"/>
      <c r="U16" s="43"/>
      <c r="V16" s="246"/>
      <c r="W16" s="22"/>
      <c r="X16" s="247"/>
    </row>
    <row r="17" spans="2:24" ht="19.5" customHeight="1">
      <c r="B17" s="40"/>
      <c r="C17" s="183" t="s">
        <v>528</v>
      </c>
      <c r="D17" s="187" t="s">
        <v>414</v>
      </c>
      <c r="E17" s="244">
        <v>1550</v>
      </c>
      <c r="F17" s="86"/>
      <c r="G17" s="41"/>
      <c r="H17" s="126"/>
      <c r="I17" s="113"/>
      <c r="J17" s="114"/>
      <c r="K17" s="46"/>
      <c r="L17" s="71"/>
      <c r="M17" s="185"/>
      <c r="N17" s="181"/>
      <c r="O17" s="182"/>
      <c r="P17" s="92"/>
      <c r="Q17" s="41"/>
      <c r="R17" s="186"/>
      <c r="S17" s="184"/>
      <c r="T17" s="180"/>
      <c r="U17" s="43"/>
      <c r="V17" s="246"/>
      <c r="W17" s="22"/>
      <c r="X17" s="247"/>
    </row>
    <row r="18" spans="2:24" ht="19.5" customHeight="1">
      <c r="B18" s="40"/>
      <c r="C18" s="183" t="s">
        <v>160</v>
      </c>
      <c r="D18" s="187" t="s">
        <v>414</v>
      </c>
      <c r="E18" s="244">
        <v>4100</v>
      </c>
      <c r="F18" s="86"/>
      <c r="G18" s="41"/>
      <c r="H18" s="66"/>
      <c r="I18" s="66"/>
      <c r="J18" s="228"/>
      <c r="K18" s="227"/>
      <c r="L18" s="71"/>
      <c r="M18" s="185"/>
      <c r="N18" s="181"/>
      <c r="O18" s="182"/>
      <c r="P18" s="92"/>
      <c r="Q18" s="41"/>
      <c r="R18" s="186"/>
      <c r="S18" s="184"/>
      <c r="T18" s="180"/>
      <c r="U18" s="43"/>
      <c r="V18" s="246"/>
      <c r="W18" s="22"/>
      <c r="X18" s="247"/>
    </row>
    <row r="19" spans="2:24" ht="19.5" customHeight="1">
      <c r="B19" s="40"/>
      <c r="C19" s="186" t="s">
        <v>159</v>
      </c>
      <c r="D19" s="187" t="s">
        <v>414</v>
      </c>
      <c r="E19" s="244">
        <v>950</v>
      </c>
      <c r="F19" s="86"/>
      <c r="G19" s="41"/>
      <c r="J19" s="229"/>
      <c r="L19" s="71"/>
      <c r="M19" s="185"/>
      <c r="N19" s="181"/>
      <c r="O19" s="182"/>
      <c r="P19" s="92"/>
      <c r="Q19" s="41"/>
      <c r="R19" s="186"/>
      <c r="S19" s="184"/>
      <c r="T19" s="180"/>
      <c r="U19" s="43"/>
      <c r="V19" s="246"/>
      <c r="W19" s="22"/>
      <c r="X19" s="247"/>
    </row>
    <row r="20" spans="2:24" ht="19.5" customHeight="1">
      <c r="B20" s="40"/>
      <c r="C20" s="183" t="s">
        <v>158</v>
      </c>
      <c r="D20" s="187" t="s">
        <v>414</v>
      </c>
      <c r="E20" s="244">
        <v>1400</v>
      </c>
      <c r="F20" s="86"/>
      <c r="G20" s="41"/>
      <c r="H20" s="183"/>
      <c r="I20" s="187"/>
      <c r="J20" s="180"/>
      <c r="K20" s="230"/>
      <c r="L20" s="71"/>
      <c r="M20" s="185"/>
      <c r="N20" s="181"/>
      <c r="O20" s="182"/>
      <c r="P20" s="92"/>
      <c r="Q20" s="41"/>
      <c r="R20" s="186"/>
      <c r="S20" s="184"/>
      <c r="T20" s="180"/>
      <c r="U20" s="43"/>
      <c r="V20" s="246"/>
      <c r="W20" s="22"/>
      <c r="X20" s="247"/>
    </row>
    <row r="21" spans="2:24" ht="19.5" customHeight="1">
      <c r="B21" s="40"/>
      <c r="C21" s="183" t="s">
        <v>157</v>
      </c>
      <c r="D21" s="187" t="s">
        <v>414</v>
      </c>
      <c r="E21" s="244">
        <v>4600</v>
      </c>
      <c r="F21" s="86"/>
      <c r="G21" s="41"/>
      <c r="H21" s="183"/>
      <c r="I21" s="187"/>
      <c r="J21" s="180"/>
      <c r="K21" s="230"/>
      <c r="L21" s="71"/>
      <c r="M21" s="185"/>
      <c r="N21" s="181"/>
      <c r="O21" s="182"/>
      <c r="P21" s="92"/>
      <c r="Q21" s="41"/>
      <c r="R21" s="186"/>
      <c r="S21" s="184"/>
      <c r="T21" s="180"/>
      <c r="U21" s="43"/>
      <c r="V21" s="246"/>
      <c r="W21" s="22"/>
      <c r="X21" s="247"/>
    </row>
    <row r="22" spans="2:24" ht="19.5" customHeight="1">
      <c r="B22" s="40"/>
      <c r="C22" s="183" t="s">
        <v>156</v>
      </c>
      <c r="D22" s="187" t="s">
        <v>414</v>
      </c>
      <c r="E22" s="244">
        <v>1700</v>
      </c>
      <c r="F22" s="86"/>
      <c r="G22" s="41"/>
      <c r="H22" s="183"/>
      <c r="I22" s="187"/>
      <c r="J22" s="180"/>
      <c r="K22" s="230"/>
      <c r="L22" s="71"/>
      <c r="M22" s="185"/>
      <c r="N22" s="181"/>
      <c r="O22" s="182"/>
      <c r="P22" s="92"/>
      <c r="Q22" s="41"/>
      <c r="R22" s="186"/>
      <c r="S22" s="184"/>
      <c r="T22" s="180"/>
      <c r="U22" s="43"/>
      <c r="V22" s="246"/>
      <c r="W22" s="22"/>
      <c r="X22" s="247"/>
    </row>
    <row r="23" spans="2:24" ht="19.5" customHeight="1">
      <c r="B23" s="40"/>
      <c r="C23" s="183" t="s">
        <v>177</v>
      </c>
      <c r="D23" s="187" t="s">
        <v>414</v>
      </c>
      <c r="E23" s="244">
        <v>3500</v>
      </c>
      <c r="F23" s="86"/>
      <c r="G23" s="41"/>
      <c r="H23" s="183"/>
      <c r="I23" s="187"/>
      <c r="J23" s="180"/>
      <c r="K23" s="230"/>
      <c r="L23" s="71"/>
      <c r="M23" s="185"/>
      <c r="N23" s="181"/>
      <c r="O23" s="182"/>
      <c r="P23" s="92"/>
      <c r="Q23" s="41"/>
      <c r="R23" s="186"/>
      <c r="S23" s="184"/>
      <c r="T23" s="180"/>
      <c r="U23" s="43"/>
      <c r="V23" s="246"/>
      <c r="W23" s="22"/>
      <c r="X23" s="247"/>
    </row>
    <row r="24" spans="2:24" ht="19.5" customHeight="1">
      <c r="B24" s="40"/>
      <c r="C24" s="183" t="s">
        <v>178</v>
      </c>
      <c r="D24" s="187" t="s">
        <v>414</v>
      </c>
      <c r="E24" s="244">
        <v>1850</v>
      </c>
      <c r="F24" s="86"/>
      <c r="G24" s="41"/>
      <c r="H24" s="126"/>
      <c r="I24" s="113"/>
      <c r="J24" s="114"/>
      <c r="K24" s="46"/>
      <c r="L24" s="71"/>
      <c r="M24" s="185"/>
      <c r="N24" s="181"/>
      <c r="O24" s="182"/>
      <c r="P24" s="92"/>
      <c r="Q24" s="41"/>
      <c r="R24" s="186"/>
      <c r="S24" s="184"/>
      <c r="T24" s="180"/>
      <c r="U24" s="43"/>
      <c r="V24" s="246"/>
      <c r="W24" s="22"/>
      <c r="X24" s="247"/>
    </row>
    <row r="25" spans="2:24" ht="19.5" customHeight="1">
      <c r="B25" s="40"/>
      <c r="C25" s="183" t="s">
        <v>179</v>
      </c>
      <c r="D25" s="187" t="s">
        <v>414</v>
      </c>
      <c r="E25" s="244">
        <v>1850</v>
      </c>
      <c r="F25" s="86"/>
      <c r="G25" s="41"/>
      <c r="H25" s="126"/>
      <c r="I25" s="113"/>
      <c r="J25" s="114"/>
      <c r="K25" s="46"/>
      <c r="L25" s="71"/>
      <c r="M25" s="185"/>
      <c r="N25" s="181"/>
      <c r="O25" s="182"/>
      <c r="P25" s="92"/>
      <c r="Q25" s="41"/>
      <c r="R25" s="186"/>
      <c r="S25" s="184"/>
      <c r="T25" s="180"/>
      <c r="U25" s="43"/>
      <c r="V25" s="246"/>
      <c r="W25" s="22"/>
      <c r="X25" s="247"/>
    </row>
    <row r="26" spans="2:24" ht="19.5" customHeight="1">
      <c r="B26" s="40"/>
      <c r="C26" s="183" t="s">
        <v>180</v>
      </c>
      <c r="D26" s="187" t="s">
        <v>414</v>
      </c>
      <c r="E26" s="244">
        <v>2250</v>
      </c>
      <c r="F26" s="86"/>
      <c r="G26" s="41"/>
      <c r="H26" s="126"/>
      <c r="I26" s="113"/>
      <c r="J26" s="114"/>
      <c r="K26" s="46"/>
      <c r="L26" s="71"/>
      <c r="M26" s="185"/>
      <c r="N26" s="181"/>
      <c r="O26" s="182"/>
      <c r="P26" s="92"/>
      <c r="Q26" s="41"/>
      <c r="R26" s="186"/>
      <c r="S26" s="184"/>
      <c r="T26" s="180"/>
      <c r="U26" s="43"/>
      <c r="V26" s="246"/>
      <c r="W26" s="22"/>
      <c r="X26" s="247"/>
    </row>
    <row r="27" spans="2:24" ht="19.5" customHeight="1">
      <c r="B27" s="40"/>
      <c r="C27" s="183" t="s">
        <v>181</v>
      </c>
      <c r="D27" s="187" t="s">
        <v>414</v>
      </c>
      <c r="E27" s="244">
        <v>1800</v>
      </c>
      <c r="F27" s="86"/>
      <c r="G27" s="41"/>
      <c r="H27" s="126"/>
      <c r="I27" s="113"/>
      <c r="J27" s="114"/>
      <c r="K27" s="46"/>
      <c r="L27" s="71"/>
      <c r="M27" s="185"/>
      <c r="N27" s="181"/>
      <c r="O27" s="182"/>
      <c r="P27" s="92"/>
      <c r="Q27" s="41"/>
      <c r="R27" s="186"/>
      <c r="S27" s="184"/>
      <c r="T27" s="180"/>
      <c r="U27" s="43"/>
      <c r="V27" s="246"/>
      <c r="W27" s="22"/>
      <c r="X27" s="247"/>
    </row>
    <row r="28" spans="2:24" ht="19.5" customHeight="1">
      <c r="B28" s="40"/>
      <c r="C28" s="183" t="s">
        <v>182</v>
      </c>
      <c r="D28" s="187" t="s">
        <v>414</v>
      </c>
      <c r="E28" s="244">
        <v>1750</v>
      </c>
      <c r="F28" s="86"/>
      <c r="G28" s="41"/>
      <c r="H28" s="126"/>
      <c r="I28" s="113"/>
      <c r="J28" s="114"/>
      <c r="K28" s="46"/>
      <c r="L28" s="71"/>
      <c r="M28" s="185"/>
      <c r="N28" s="181"/>
      <c r="O28" s="182"/>
      <c r="P28" s="92"/>
      <c r="Q28" s="41"/>
      <c r="R28" s="186"/>
      <c r="S28" s="184"/>
      <c r="T28" s="180"/>
      <c r="U28" s="43"/>
      <c r="V28" s="246"/>
      <c r="W28" s="22"/>
      <c r="X28" s="247"/>
    </row>
    <row r="29" spans="2:24" ht="19.5" customHeight="1">
      <c r="B29" s="40"/>
      <c r="C29" s="183" t="s">
        <v>617</v>
      </c>
      <c r="D29" s="187" t="s">
        <v>460</v>
      </c>
      <c r="E29" s="244">
        <v>4550</v>
      </c>
      <c r="F29" s="86"/>
      <c r="G29" s="41"/>
      <c r="H29" s="126"/>
      <c r="I29" s="113"/>
      <c r="J29" s="114"/>
      <c r="K29" s="46"/>
      <c r="L29" s="71"/>
      <c r="M29" s="185"/>
      <c r="N29" s="181"/>
      <c r="O29" s="182"/>
      <c r="P29" s="92"/>
      <c r="Q29" s="41"/>
      <c r="R29" s="186"/>
      <c r="S29" s="184"/>
      <c r="T29" s="180"/>
      <c r="U29" s="43"/>
      <c r="V29" s="246"/>
      <c r="W29" s="22"/>
      <c r="X29" s="247"/>
    </row>
    <row r="30" spans="2:24" ht="19.5" customHeight="1">
      <c r="B30" s="35"/>
      <c r="C30" s="188"/>
      <c r="D30" s="163"/>
      <c r="E30" s="464"/>
      <c r="F30" s="87"/>
      <c r="G30" s="26"/>
      <c r="H30" s="189"/>
      <c r="I30" s="166"/>
      <c r="J30" s="190"/>
      <c r="K30" s="33"/>
      <c r="L30" s="70"/>
      <c r="M30" s="189"/>
      <c r="N30" s="191"/>
      <c r="O30" s="168"/>
      <c r="P30" s="87"/>
      <c r="Q30" s="26"/>
      <c r="R30" s="189"/>
      <c r="S30" s="192"/>
      <c r="T30" s="164"/>
      <c r="U30" s="38"/>
      <c r="V30" s="246"/>
      <c r="W30" s="22"/>
      <c r="X30" s="247"/>
    </row>
    <row r="31" spans="2:24" ht="19.5" customHeight="1">
      <c r="B31" s="556" t="s">
        <v>1</v>
      </c>
      <c r="C31" s="557"/>
      <c r="D31" s="557"/>
      <c r="E31" s="73">
        <f>SUM(E6:E30)</f>
        <v>57250</v>
      </c>
      <c r="F31" s="87">
        <f>SUM(F6:F30)</f>
        <v>0</v>
      </c>
      <c r="G31" s="557" t="s">
        <v>1</v>
      </c>
      <c r="H31" s="557"/>
      <c r="I31" s="557"/>
      <c r="J31" s="44">
        <f>SUM(J6:J30)</f>
        <v>0</v>
      </c>
      <c r="K31" s="33">
        <f>SUM(K6:K30)</f>
        <v>0</v>
      </c>
      <c r="L31" s="556" t="s">
        <v>1</v>
      </c>
      <c r="M31" s="557"/>
      <c r="N31" s="558"/>
      <c r="O31" s="34">
        <f>SUM(O6:O30)</f>
        <v>9100</v>
      </c>
      <c r="P31" s="87">
        <f>SUM(P6:P30)</f>
        <v>0</v>
      </c>
      <c r="Q31" s="557" t="s">
        <v>1</v>
      </c>
      <c r="R31" s="557"/>
      <c r="S31" s="557"/>
      <c r="T31" s="44">
        <f>SUM(T6:T30)</f>
        <v>3300</v>
      </c>
      <c r="U31" s="38">
        <f>SUM(U6:U30)</f>
        <v>0</v>
      </c>
      <c r="V31" s="108"/>
      <c r="W31" s="88"/>
      <c r="X31" s="248"/>
    </row>
    <row r="32" spans="2:29" s="2" customFormat="1" ht="13.5" customHeight="1">
      <c r="B32" s="11" t="s">
        <v>598</v>
      </c>
      <c r="C32" s="8"/>
      <c r="D32" s="1"/>
      <c r="E32" s="383"/>
      <c r="F32" s="384"/>
      <c r="G32" s="1"/>
      <c r="H32" s="1"/>
      <c r="I32" s="1"/>
      <c r="J32" s="383"/>
      <c r="K32" s="385"/>
      <c r="L32" s="1"/>
      <c r="M32" s="1"/>
      <c r="N32" s="1"/>
      <c r="O32" s="383"/>
      <c r="P32" s="386"/>
      <c r="Q32" s="1"/>
      <c r="R32" s="1"/>
      <c r="S32" s="1"/>
      <c r="T32" s="383"/>
      <c r="U32" s="385"/>
      <c r="V32" s="1"/>
      <c r="W32" s="1"/>
      <c r="X32" s="1"/>
      <c r="Y32" s="386"/>
      <c r="Z32" s="382"/>
      <c r="AA32" s="387"/>
      <c r="AB32" s="388"/>
      <c r="AC32" s="382"/>
    </row>
    <row r="33" spans="2:28" s="2" customFormat="1" ht="14.25" customHeight="1">
      <c r="B33" s="508" t="s">
        <v>603</v>
      </c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361"/>
      <c r="Z33" s="361"/>
      <c r="AA33" s="361"/>
      <c r="AB33" s="361"/>
    </row>
    <row r="34" spans="2:28" s="2" customFormat="1" ht="14.25" customHeight="1">
      <c r="B34" s="508" t="s">
        <v>599</v>
      </c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</row>
    <row r="35" spans="2:28" s="2" customFormat="1" ht="13.5">
      <c r="B35" s="508" t="s">
        <v>600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</row>
    <row r="36" spans="2:25" s="2" customFormat="1" ht="8.25" customHeight="1">
      <c r="B36" s="11"/>
      <c r="C36" s="1"/>
      <c r="D36" s="1"/>
      <c r="E36" s="383"/>
      <c r="F36" s="384"/>
      <c r="G36" s="1"/>
      <c r="H36" s="1"/>
      <c r="I36" s="1"/>
      <c r="J36" s="383"/>
      <c r="K36" s="385"/>
      <c r="L36" s="1"/>
      <c r="M36" s="1"/>
      <c r="N36" s="1"/>
      <c r="O36" s="383"/>
      <c r="P36" s="386"/>
      <c r="Q36" s="1"/>
      <c r="R36" s="1"/>
      <c r="S36" s="1"/>
      <c r="T36" s="383"/>
      <c r="U36" s="385"/>
      <c r="V36" s="1"/>
      <c r="W36" s="1"/>
      <c r="X36" s="1"/>
      <c r="Y36" s="386"/>
    </row>
    <row r="37" spans="2:24" ht="18" customHeight="1">
      <c r="B37" s="21" t="s">
        <v>452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525" t="str">
        <f>'尾張集計表'!M42</f>
        <v>（2022年4月現在）</v>
      </c>
      <c r="X37" s="525"/>
    </row>
    <row r="38" ht="8.25" customHeight="1"/>
  </sheetData>
  <sheetProtection password="CCCF" sheet="1" selectLockedCells="1"/>
  <mergeCells count="30">
    <mergeCell ref="B31:D31"/>
    <mergeCell ref="G31:I31"/>
    <mergeCell ref="L31:N31"/>
    <mergeCell ref="Q31:S31"/>
    <mergeCell ref="V5:X5"/>
    <mergeCell ref="W37:X37"/>
    <mergeCell ref="B33:X33"/>
    <mergeCell ref="B34:AB34"/>
    <mergeCell ref="B35:AB35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46" dxfId="0" stopIfTrue="1">
      <formula>F6&gt;E6</formula>
    </cfRule>
  </conditionalFormatting>
  <conditionalFormatting sqref="F7">
    <cfRule type="expression" priority="45" dxfId="0" stopIfTrue="1">
      <formula>F7&gt;E7</formula>
    </cfRule>
  </conditionalFormatting>
  <conditionalFormatting sqref="F8">
    <cfRule type="expression" priority="44" dxfId="0" stopIfTrue="1">
      <formula>F8&gt;E8</formula>
    </cfRule>
  </conditionalFormatting>
  <conditionalFormatting sqref="F9">
    <cfRule type="expression" priority="43" dxfId="0" stopIfTrue="1">
      <formula>F9&gt;E9</formula>
    </cfRule>
  </conditionalFormatting>
  <conditionalFormatting sqref="F10">
    <cfRule type="expression" priority="42" dxfId="0" stopIfTrue="1">
      <formula>F10&gt;E10</formula>
    </cfRule>
  </conditionalFormatting>
  <conditionalFormatting sqref="F11">
    <cfRule type="expression" priority="41" dxfId="0" stopIfTrue="1">
      <formula>F11&gt;E11</formula>
    </cfRule>
  </conditionalFormatting>
  <conditionalFormatting sqref="F12">
    <cfRule type="expression" priority="40" dxfId="0" stopIfTrue="1">
      <formula>F12&gt;E12</formula>
    </cfRule>
  </conditionalFormatting>
  <conditionalFormatting sqref="F13">
    <cfRule type="expression" priority="39" dxfId="0" stopIfTrue="1">
      <formula>F13&gt;E13</formula>
    </cfRule>
  </conditionalFormatting>
  <conditionalFormatting sqref="F14">
    <cfRule type="expression" priority="38" dxfId="0" stopIfTrue="1">
      <formula>F14&gt;E14</formula>
    </cfRule>
  </conditionalFormatting>
  <conditionalFormatting sqref="F15">
    <cfRule type="expression" priority="37" dxfId="0" stopIfTrue="1">
      <formula>F15&gt;E15</formula>
    </cfRule>
  </conditionalFormatting>
  <conditionalFormatting sqref="F16">
    <cfRule type="expression" priority="36" dxfId="0" stopIfTrue="1">
      <formula>F16&gt;E16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0">
    <cfRule type="expression" priority="32" dxfId="0" stopIfTrue="1">
      <formula>F20&gt;E20</formula>
    </cfRule>
  </conditionalFormatting>
  <conditionalFormatting sqref="F21">
    <cfRule type="expression" priority="31" dxfId="0" stopIfTrue="1">
      <formula>F21&gt;E21</formula>
    </cfRule>
  </conditionalFormatting>
  <conditionalFormatting sqref="F22">
    <cfRule type="expression" priority="30" dxfId="0" stopIfTrue="1">
      <formula>F22&gt;E22</formula>
    </cfRule>
  </conditionalFormatting>
  <conditionalFormatting sqref="F23">
    <cfRule type="expression" priority="29" dxfId="0" stopIfTrue="1">
      <formula>F23&gt;E23</formula>
    </cfRule>
  </conditionalFormatting>
  <conditionalFormatting sqref="F24">
    <cfRule type="expression" priority="28" dxfId="0" stopIfTrue="1">
      <formula>F24&gt;E24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K6">
    <cfRule type="expression" priority="17" dxfId="0" stopIfTrue="1">
      <formula>K6&gt;J6</formula>
    </cfRule>
  </conditionalFormatting>
  <conditionalFormatting sqref="K7">
    <cfRule type="expression" priority="16" dxfId="0" stopIfTrue="1">
      <formula>K7&gt;J7</formula>
    </cfRule>
  </conditionalFormatting>
  <conditionalFormatting sqref="P6">
    <cfRule type="expression" priority="15" dxfId="0" stopIfTrue="1">
      <formula>P6&gt;O6</formula>
    </cfRule>
  </conditionalFormatting>
  <conditionalFormatting sqref="P7">
    <cfRule type="expression" priority="14" dxfId="0" stopIfTrue="1">
      <formula>P7&gt;O7</formula>
    </cfRule>
  </conditionalFormatting>
  <conditionalFormatting sqref="P8">
    <cfRule type="expression" priority="13" dxfId="0" stopIfTrue="1">
      <formula>P8&gt;O8</formula>
    </cfRule>
  </conditionalFormatting>
  <conditionalFormatting sqref="P9">
    <cfRule type="expression" priority="12" dxfId="0" stopIfTrue="1">
      <formula>P9&gt;O9</formula>
    </cfRule>
  </conditionalFormatting>
  <conditionalFormatting sqref="P10">
    <cfRule type="expression" priority="11" dxfId="0" stopIfTrue="1">
      <formula>P10&gt;O10</formula>
    </cfRule>
  </conditionalFormatting>
  <conditionalFormatting sqref="P11">
    <cfRule type="expression" priority="10" dxfId="0" stopIfTrue="1">
      <formula>P11&gt;O11</formula>
    </cfRule>
  </conditionalFormatting>
  <conditionalFormatting sqref="P12">
    <cfRule type="expression" priority="9" dxfId="0" stopIfTrue="1">
      <formula>P12&gt;O12</formula>
    </cfRule>
  </conditionalFormatting>
  <conditionalFormatting sqref="P13">
    <cfRule type="expression" priority="8" dxfId="0" stopIfTrue="1">
      <formula>P13&gt;O13</formula>
    </cfRule>
  </conditionalFormatting>
  <conditionalFormatting sqref="U6">
    <cfRule type="expression" priority="7" dxfId="0" stopIfTrue="1">
      <formula>U6&gt;T6</formula>
    </cfRule>
  </conditionalFormatting>
  <conditionalFormatting sqref="U7">
    <cfRule type="expression" priority="6" dxfId="0" stopIfTrue="1">
      <formula>U7&gt;T7</formula>
    </cfRule>
  </conditionalFormatting>
  <conditionalFormatting sqref="U8">
    <cfRule type="expression" priority="5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U10">
    <cfRule type="expression" priority="2" dxfId="0" stopIfTrue="1">
      <formula>U10&gt;T10</formula>
    </cfRule>
  </conditionalFormatting>
  <conditionalFormatting sqref="U11">
    <cfRule type="expression" priority="1" dxfId="0" stopIfTrue="1">
      <formula>U11&gt;T11</formula>
    </cfRule>
  </conditionalFormatting>
  <dataValidations count="3">
    <dataValidation operator="lessThanOrEqual" allowBlank="1" showInputMessage="1" showErrorMessage="1" sqref="H30:I30 H20:J29 H6:J17 B32:B36 C6:E30 R6:T30 M6:O30 C32:Y32 C36:Y36"/>
    <dataValidation type="custom" allowBlank="1" showInputMessage="1" showErrorMessage="1" sqref="K8">
      <formula1>AND(K8&lt;=J8,MOD(K8,50)=0)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K6:K7 P6:P13 U6:U11 F6:F29">
      <formula1>AND(K6&lt;=J6,MOD(K6,50)=0)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8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1:24" ht="30" customHeight="1">
      <c r="A3" s="22"/>
      <c r="B3" s="32"/>
      <c r="C3" s="32"/>
      <c r="D3" s="32"/>
      <c r="E3" s="556" t="s">
        <v>5</v>
      </c>
      <c r="F3" s="56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SUM(O4+O23)</f>
        <v>0</v>
      </c>
      <c r="W3" s="572"/>
      <c r="X3" s="49" t="s">
        <v>0</v>
      </c>
    </row>
    <row r="4" spans="2:46" ht="30" customHeight="1">
      <c r="B4" s="22"/>
      <c r="C4" s="562" t="s">
        <v>249</v>
      </c>
      <c r="D4" s="562"/>
      <c r="E4" s="562"/>
      <c r="F4" s="563" t="s">
        <v>8</v>
      </c>
      <c r="G4" s="563"/>
      <c r="H4" s="564">
        <f>SUM(E22+J22+O22+T22)</f>
        <v>30100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SUM(F22+K22+P22+U22)</f>
        <v>0</v>
      </c>
      <c r="P4" s="542"/>
      <c r="Q4" s="565" t="s">
        <v>0</v>
      </c>
      <c r="R4" s="565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534" t="s">
        <v>14</v>
      </c>
      <c r="C5" s="535"/>
      <c r="D5" s="535"/>
      <c r="E5" s="538"/>
      <c r="F5" s="25" t="s">
        <v>12</v>
      </c>
      <c r="G5" s="534" t="s">
        <v>15</v>
      </c>
      <c r="H5" s="535"/>
      <c r="I5" s="535"/>
      <c r="J5" s="538"/>
      <c r="K5" s="27" t="s">
        <v>12</v>
      </c>
      <c r="L5" s="534" t="s">
        <v>16</v>
      </c>
      <c r="M5" s="535"/>
      <c r="N5" s="535"/>
      <c r="O5" s="535"/>
      <c r="P5" s="45" t="s">
        <v>12</v>
      </c>
      <c r="Q5" s="535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36"/>
      <c r="C6" s="222" t="s">
        <v>189</v>
      </c>
      <c r="D6" s="380" t="s">
        <v>435</v>
      </c>
      <c r="E6" s="261">
        <v>2450</v>
      </c>
      <c r="F6" s="102"/>
      <c r="G6" s="36"/>
      <c r="H6" s="112"/>
      <c r="I6" s="113"/>
      <c r="J6" s="114"/>
      <c r="K6" s="254"/>
      <c r="L6" s="50"/>
      <c r="M6" s="221" t="s">
        <v>192</v>
      </c>
      <c r="N6" s="381"/>
      <c r="O6" s="264">
        <v>900</v>
      </c>
      <c r="P6" s="102"/>
      <c r="Q6" s="445"/>
      <c r="R6" s="124" t="s">
        <v>192</v>
      </c>
      <c r="S6" s="137"/>
      <c r="T6" s="264">
        <v>750</v>
      </c>
      <c r="U6" s="102"/>
      <c r="V6" s="246"/>
      <c r="W6" s="11" t="s">
        <v>497</v>
      </c>
      <c r="X6" s="247"/>
    </row>
    <row r="7" spans="2:24" ht="19.5" customHeight="1">
      <c r="B7" s="40"/>
      <c r="C7" s="175" t="s">
        <v>532</v>
      </c>
      <c r="D7" s="452" t="s">
        <v>597</v>
      </c>
      <c r="E7" s="244">
        <v>1350</v>
      </c>
      <c r="F7" s="86"/>
      <c r="G7" s="40"/>
      <c r="H7" s="112"/>
      <c r="I7" s="113"/>
      <c r="J7" s="114"/>
      <c r="K7" s="43"/>
      <c r="L7" s="40"/>
      <c r="M7" s="175" t="s">
        <v>191</v>
      </c>
      <c r="N7" s="181"/>
      <c r="O7" s="193">
        <v>1250</v>
      </c>
      <c r="P7" s="86"/>
      <c r="Q7" s="40"/>
      <c r="R7" s="112" t="s">
        <v>193</v>
      </c>
      <c r="S7" s="156"/>
      <c r="T7" s="193">
        <v>300</v>
      </c>
      <c r="U7" s="86"/>
      <c r="V7" s="246"/>
      <c r="W7" s="255" t="s">
        <v>533</v>
      </c>
      <c r="X7" s="247"/>
    </row>
    <row r="8" spans="2:24" ht="19.5" customHeight="1">
      <c r="B8" s="40"/>
      <c r="C8" s="175" t="s">
        <v>188</v>
      </c>
      <c r="D8" s="452" t="s">
        <v>414</v>
      </c>
      <c r="E8" s="244">
        <v>2050</v>
      </c>
      <c r="F8" s="86"/>
      <c r="G8" s="40"/>
      <c r="H8" s="112"/>
      <c r="I8" s="113"/>
      <c r="J8" s="114"/>
      <c r="K8" s="43"/>
      <c r="L8" s="40"/>
      <c r="M8" s="175" t="s">
        <v>190</v>
      </c>
      <c r="N8" s="181"/>
      <c r="O8" s="193">
        <v>1200</v>
      </c>
      <c r="P8" s="86"/>
      <c r="Q8" s="40"/>
      <c r="R8" s="112"/>
      <c r="S8" s="156"/>
      <c r="T8" s="162"/>
      <c r="U8" s="375"/>
      <c r="V8" s="246"/>
      <c r="W8" s="358" t="s">
        <v>534</v>
      </c>
      <c r="X8" s="247"/>
    </row>
    <row r="9" spans="2:24" ht="19.5" customHeight="1">
      <c r="B9" s="40"/>
      <c r="C9" s="175" t="s">
        <v>187</v>
      </c>
      <c r="D9" s="452" t="s">
        <v>414</v>
      </c>
      <c r="E9" s="244">
        <v>1700</v>
      </c>
      <c r="F9" s="86"/>
      <c r="G9" s="40"/>
      <c r="H9" s="126"/>
      <c r="I9" s="113"/>
      <c r="J9" s="114"/>
      <c r="K9" s="43"/>
      <c r="L9" s="40"/>
      <c r="M9" s="175"/>
      <c r="N9" s="181"/>
      <c r="O9" s="193"/>
      <c r="P9" s="372"/>
      <c r="Q9" s="40"/>
      <c r="R9" s="175"/>
      <c r="S9" s="156"/>
      <c r="T9" s="162"/>
      <c r="U9" s="43"/>
      <c r="V9" s="246"/>
      <c r="W9" s="22"/>
      <c r="X9" s="247"/>
    </row>
    <row r="10" spans="2:24" ht="19.5" customHeight="1">
      <c r="B10" s="40"/>
      <c r="C10" s="175" t="s">
        <v>186</v>
      </c>
      <c r="D10" s="452" t="s">
        <v>414</v>
      </c>
      <c r="E10" s="244">
        <v>2050</v>
      </c>
      <c r="F10" s="86"/>
      <c r="G10" s="40"/>
      <c r="H10" s="112"/>
      <c r="I10" s="113"/>
      <c r="J10" s="114"/>
      <c r="K10" s="43"/>
      <c r="L10" s="40"/>
      <c r="M10" s="175"/>
      <c r="N10" s="181"/>
      <c r="O10" s="193"/>
      <c r="P10" s="92"/>
      <c r="Q10" s="40"/>
      <c r="R10" s="175"/>
      <c r="S10" s="156"/>
      <c r="T10" s="162"/>
      <c r="U10" s="43"/>
      <c r="V10" s="246"/>
      <c r="W10" s="22"/>
      <c r="X10" s="247"/>
    </row>
    <row r="11" spans="2:24" ht="19.5" customHeight="1">
      <c r="B11" s="40"/>
      <c r="C11" s="175" t="s">
        <v>385</v>
      </c>
      <c r="D11" s="452" t="s">
        <v>597</v>
      </c>
      <c r="E11" s="244">
        <v>1650</v>
      </c>
      <c r="F11" s="86"/>
      <c r="G11" s="40"/>
      <c r="H11" s="112"/>
      <c r="I11" s="113"/>
      <c r="J11" s="114"/>
      <c r="K11" s="43"/>
      <c r="L11" s="40"/>
      <c r="M11" s="194"/>
      <c r="N11" s="195"/>
      <c r="O11" s="193"/>
      <c r="P11" s="92"/>
      <c r="Q11" s="40"/>
      <c r="R11" s="196"/>
      <c r="S11" s="195"/>
      <c r="T11" s="162"/>
      <c r="U11" s="43"/>
      <c r="V11" s="246"/>
      <c r="W11" s="22"/>
      <c r="X11" s="247"/>
    </row>
    <row r="12" spans="2:24" ht="19.5" customHeight="1">
      <c r="B12" s="40"/>
      <c r="C12" s="175" t="s">
        <v>612</v>
      </c>
      <c r="D12" s="452" t="s">
        <v>414</v>
      </c>
      <c r="E12" s="244">
        <v>1750</v>
      </c>
      <c r="F12" s="86"/>
      <c r="G12" s="40"/>
      <c r="H12" s="112"/>
      <c r="I12" s="113"/>
      <c r="J12" s="114"/>
      <c r="K12" s="43"/>
      <c r="L12" s="40"/>
      <c r="M12" s="112"/>
      <c r="N12" s="156"/>
      <c r="O12" s="193"/>
      <c r="P12" s="92"/>
      <c r="Q12" s="40"/>
      <c r="R12" s="175"/>
      <c r="S12" s="156"/>
      <c r="T12" s="162"/>
      <c r="U12" s="43"/>
      <c r="V12" s="246"/>
      <c r="W12" s="22"/>
      <c r="X12" s="247"/>
    </row>
    <row r="13" spans="2:24" ht="19.5" customHeight="1">
      <c r="B13" s="40"/>
      <c r="C13" s="175" t="s">
        <v>185</v>
      </c>
      <c r="D13" s="452" t="s">
        <v>414</v>
      </c>
      <c r="E13" s="244">
        <v>2000</v>
      </c>
      <c r="F13" s="86"/>
      <c r="G13" s="40"/>
      <c r="H13" s="112"/>
      <c r="I13" s="113"/>
      <c r="J13" s="114"/>
      <c r="K13" s="43"/>
      <c r="L13" s="40"/>
      <c r="M13" s="112"/>
      <c r="N13" s="156"/>
      <c r="O13" s="193"/>
      <c r="P13" s="92"/>
      <c r="Q13" s="40"/>
      <c r="R13" s="175"/>
      <c r="S13" s="156"/>
      <c r="T13" s="162"/>
      <c r="U13" s="43"/>
      <c r="V13" s="246"/>
      <c r="W13" s="22"/>
      <c r="X13" s="247"/>
    </row>
    <row r="14" spans="2:24" ht="19.5" customHeight="1">
      <c r="B14" s="40"/>
      <c r="C14" s="175" t="s">
        <v>184</v>
      </c>
      <c r="D14" s="452" t="s">
        <v>414</v>
      </c>
      <c r="E14" s="244">
        <v>1250</v>
      </c>
      <c r="F14" s="86"/>
      <c r="G14" s="40"/>
      <c r="H14" s="112"/>
      <c r="I14" s="113"/>
      <c r="J14" s="114"/>
      <c r="K14" s="43"/>
      <c r="L14" s="40"/>
      <c r="M14" s="112"/>
      <c r="N14" s="156"/>
      <c r="O14" s="193"/>
      <c r="P14" s="92"/>
      <c r="Q14" s="40"/>
      <c r="R14" s="175"/>
      <c r="S14" s="156"/>
      <c r="T14" s="162"/>
      <c r="U14" s="43"/>
      <c r="V14" s="246"/>
      <c r="W14" s="22"/>
      <c r="X14" s="247"/>
    </row>
    <row r="15" spans="2:24" ht="19.5" customHeight="1">
      <c r="B15" s="40"/>
      <c r="C15" s="175" t="s">
        <v>250</v>
      </c>
      <c r="D15" s="452" t="s">
        <v>414</v>
      </c>
      <c r="E15" s="244">
        <v>900</v>
      </c>
      <c r="F15" s="86"/>
      <c r="G15" s="40"/>
      <c r="H15" s="112"/>
      <c r="I15" s="113"/>
      <c r="J15" s="114"/>
      <c r="K15" s="43"/>
      <c r="L15" s="40"/>
      <c r="M15" s="112"/>
      <c r="N15" s="156"/>
      <c r="O15" s="193"/>
      <c r="P15" s="92"/>
      <c r="Q15" s="40"/>
      <c r="R15" s="175"/>
      <c r="S15" s="156"/>
      <c r="T15" s="162"/>
      <c r="U15" s="43"/>
      <c r="V15" s="246"/>
      <c r="W15" s="22"/>
      <c r="X15" s="247"/>
    </row>
    <row r="16" spans="2:24" ht="19.5" customHeight="1">
      <c r="B16" s="40"/>
      <c r="C16" s="175" t="s">
        <v>601</v>
      </c>
      <c r="D16" s="452" t="s">
        <v>414</v>
      </c>
      <c r="E16" s="244">
        <v>1750</v>
      </c>
      <c r="F16" s="86"/>
      <c r="G16" s="40"/>
      <c r="H16" s="112"/>
      <c r="I16" s="113"/>
      <c r="J16" s="114"/>
      <c r="K16" s="43"/>
      <c r="L16" s="40"/>
      <c r="M16" s="112"/>
      <c r="N16" s="156"/>
      <c r="O16" s="193"/>
      <c r="P16" s="92"/>
      <c r="Q16" s="40"/>
      <c r="R16" s="175"/>
      <c r="S16" s="156"/>
      <c r="T16" s="162"/>
      <c r="U16" s="43"/>
      <c r="V16" s="246"/>
      <c r="W16" s="22"/>
      <c r="X16" s="247"/>
    </row>
    <row r="17" spans="2:24" ht="19.5" customHeight="1">
      <c r="B17" s="40"/>
      <c r="C17" s="175" t="s">
        <v>251</v>
      </c>
      <c r="D17" s="452" t="s">
        <v>414</v>
      </c>
      <c r="E17" s="244">
        <v>2650</v>
      </c>
      <c r="F17" s="86"/>
      <c r="G17" s="40"/>
      <c r="H17" s="112"/>
      <c r="I17" s="113"/>
      <c r="J17" s="114"/>
      <c r="K17" s="43"/>
      <c r="L17" s="40"/>
      <c r="M17" s="112"/>
      <c r="N17" s="156"/>
      <c r="O17" s="193"/>
      <c r="P17" s="92"/>
      <c r="Q17" s="40"/>
      <c r="R17" s="175"/>
      <c r="S17" s="156"/>
      <c r="T17" s="162"/>
      <c r="U17" s="43"/>
      <c r="V17" s="246"/>
      <c r="W17" s="22"/>
      <c r="X17" s="247"/>
    </row>
    <row r="18" spans="2:24" ht="19.5" customHeight="1">
      <c r="B18" s="40"/>
      <c r="C18" s="175" t="s">
        <v>183</v>
      </c>
      <c r="D18" s="452" t="s">
        <v>414</v>
      </c>
      <c r="E18" s="244">
        <v>1500</v>
      </c>
      <c r="F18" s="86"/>
      <c r="G18" s="40"/>
      <c r="H18" s="112"/>
      <c r="I18" s="113"/>
      <c r="J18" s="114"/>
      <c r="K18" s="43"/>
      <c r="L18" s="40"/>
      <c r="M18" s="112"/>
      <c r="N18" s="156"/>
      <c r="O18" s="193"/>
      <c r="P18" s="92"/>
      <c r="Q18" s="40"/>
      <c r="R18" s="175"/>
      <c r="S18" s="156"/>
      <c r="T18" s="162"/>
      <c r="U18" s="43"/>
      <c r="V18" s="246"/>
      <c r="W18" s="22"/>
      <c r="X18" s="247"/>
    </row>
    <row r="19" spans="2:24" ht="19.5" customHeight="1">
      <c r="B19" s="40"/>
      <c r="C19" s="175" t="s">
        <v>252</v>
      </c>
      <c r="D19" s="452" t="s">
        <v>414</v>
      </c>
      <c r="E19" s="244">
        <v>1450</v>
      </c>
      <c r="F19" s="86"/>
      <c r="G19" s="40"/>
      <c r="H19" s="112"/>
      <c r="I19" s="113"/>
      <c r="J19" s="118"/>
      <c r="K19" s="43"/>
      <c r="L19" s="40"/>
      <c r="M19" s="112"/>
      <c r="N19" s="156"/>
      <c r="O19" s="193"/>
      <c r="P19" s="92"/>
      <c r="Q19" s="40"/>
      <c r="R19" s="175"/>
      <c r="S19" s="156"/>
      <c r="T19" s="162"/>
      <c r="U19" s="43"/>
      <c r="V19" s="246"/>
      <c r="W19" s="22"/>
      <c r="X19" s="247"/>
    </row>
    <row r="20" spans="2:24" ht="19.5" customHeight="1">
      <c r="B20" s="40"/>
      <c r="C20" s="175" t="s">
        <v>253</v>
      </c>
      <c r="D20" s="452" t="s">
        <v>414</v>
      </c>
      <c r="E20" s="244">
        <v>1200</v>
      </c>
      <c r="F20" s="86"/>
      <c r="G20" s="40"/>
      <c r="H20" s="112"/>
      <c r="I20" s="113"/>
      <c r="J20" s="114"/>
      <c r="K20" s="43"/>
      <c r="L20" s="40"/>
      <c r="M20" s="112"/>
      <c r="N20" s="156"/>
      <c r="O20" s="161"/>
      <c r="P20" s="92"/>
      <c r="Q20" s="40"/>
      <c r="R20" s="112"/>
      <c r="S20" s="156"/>
      <c r="T20" s="162"/>
      <c r="U20" s="43"/>
      <c r="V20" s="246"/>
      <c r="W20" s="22"/>
      <c r="X20" s="247"/>
    </row>
    <row r="21" spans="2:24" ht="19.5" customHeight="1">
      <c r="B21" s="35"/>
      <c r="C21" s="165"/>
      <c r="D21" s="166"/>
      <c r="E21" s="164"/>
      <c r="F21" s="33"/>
      <c r="G21" s="35"/>
      <c r="H21" s="165"/>
      <c r="I21" s="163"/>
      <c r="J21" s="134"/>
      <c r="K21" s="38"/>
      <c r="L21" s="35"/>
      <c r="M21" s="170"/>
      <c r="N21" s="172"/>
      <c r="O21" s="174"/>
      <c r="P21" s="87"/>
      <c r="Q21" s="35"/>
      <c r="R21" s="9"/>
      <c r="S21" s="60"/>
      <c r="T21" s="79"/>
      <c r="U21" s="38"/>
      <c r="V21" s="246"/>
      <c r="W21" s="22"/>
      <c r="X21" s="247"/>
    </row>
    <row r="22" spans="2:24" ht="19.5" customHeight="1">
      <c r="B22" s="556" t="s">
        <v>1</v>
      </c>
      <c r="C22" s="557"/>
      <c r="D22" s="557"/>
      <c r="E22" s="44">
        <f>SUM(E6:E21)</f>
        <v>25700</v>
      </c>
      <c r="F22" s="38">
        <f>SUM(F6:F21)</f>
        <v>0</v>
      </c>
      <c r="G22" s="556" t="s">
        <v>1</v>
      </c>
      <c r="H22" s="557"/>
      <c r="I22" s="557"/>
      <c r="J22" s="44">
        <f>SUM(J6:J21)</f>
        <v>0</v>
      </c>
      <c r="K22" s="38">
        <f>SUM(K6:K21)</f>
        <v>0</v>
      </c>
      <c r="L22" s="556" t="s">
        <v>1</v>
      </c>
      <c r="M22" s="557"/>
      <c r="N22" s="558"/>
      <c r="O22" s="34">
        <f>SUM(O6:O21)</f>
        <v>3350</v>
      </c>
      <c r="P22" s="87">
        <f>SUM(P6:P21)</f>
        <v>0</v>
      </c>
      <c r="Q22" s="556" t="s">
        <v>1</v>
      </c>
      <c r="R22" s="557"/>
      <c r="S22" s="558"/>
      <c r="T22" s="74">
        <f>SUM(T6:T21)</f>
        <v>1050</v>
      </c>
      <c r="U22" s="38">
        <f>SUM(U6:U21)</f>
        <v>0</v>
      </c>
      <c r="V22" s="108"/>
      <c r="W22" s="88"/>
      <c r="X22" s="248"/>
    </row>
    <row r="23" spans="3:18" s="24" customFormat="1" ht="30" customHeight="1">
      <c r="C23" s="562" t="s">
        <v>254</v>
      </c>
      <c r="D23" s="562"/>
      <c r="E23" s="562"/>
      <c r="F23" s="563" t="s">
        <v>8</v>
      </c>
      <c r="G23" s="563"/>
      <c r="H23" s="564">
        <f>SUM(E32+J32+O32+T32)</f>
        <v>19350</v>
      </c>
      <c r="I23" s="563"/>
      <c r="J23" s="4" t="s">
        <v>0</v>
      </c>
      <c r="K23" s="4" t="s">
        <v>255</v>
      </c>
      <c r="L23" s="5"/>
      <c r="M23" s="6" t="s">
        <v>10</v>
      </c>
      <c r="N23" s="5"/>
      <c r="O23" s="542">
        <f>SUM(F32+K32+P32+U32)</f>
        <v>0</v>
      </c>
      <c r="P23" s="542"/>
      <c r="Q23" s="565" t="s">
        <v>0</v>
      </c>
      <c r="R23" s="565"/>
    </row>
    <row r="24" spans="2:24" ht="19.5" customHeight="1">
      <c r="B24" s="534" t="s">
        <v>14</v>
      </c>
      <c r="C24" s="535"/>
      <c r="D24" s="535"/>
      <c r="E24" s="538"/>
      <c r="F24" s="25" t="s">
        <v>12</v>
      </c>
      <c r="G24" s="534" t="s">
        <v>15</v>
      </c>
      <c r="H24" s="535"/>
      <c r="I24" s="535"/>
      <c r="J24" s="538"/>
      <c r="K24" s="27" t="s">
        <v>12</v>
      </c>
      <c r="L24" s="534" t="s">
        <v>16</v>
      </c>
      <c r="M24" s="535"/>
      <c r="N24" s="535"/>
      <c r="O24" s="535"/>
      <c r="P24" s="45" t="s">
        <v>12</v>
      </c>
      <c r="Q24" s="535" t="s">
        <v>13</v>
      </c>
      <c r="R24" s="535"/>
      <c r="S24" s="535"/>
      <c r="T24" s="538"/>
      <c r="U24" s="27" t="s">
        <v>12</v>
      </c>
      <c r="V24" s="534" t="s">
        <v>390</v>
      </c>
      <c r="W24" s="535"/>
      <c r="X24" s="536"/>
    </row>
    <row r="25" spans="2:24" ht="19.5" customHeight="1">
      <c r="B25" s="36"/>
      <c r="C25" s="222" t="s">
        <v>256</v>
      </c>
      <c r="D25" s="380" t="s">
        <v>414</v>
      </c>
      <c r="E25" s="261">
        <v>1500</v>
      </c>
      <c r="F25" s="102"/>
      <c r="G25" s="36"/>
      <c r="H25" s="109"/>
      <c r="I25" s="110"/>
      <c r="J25" s="111"/>
      <c r="K25" s="251"/>
      <c r="L25" s="50"/>
      <c r="M25" s="124" t="s">
        <v>196</v>
      </c>
      <c r="N25" s="137"/>
      <c r="O25" s="264">
        <v>2950</v>
      </c>
      <c r="P25" s="102"/>
      <c r="Q25" s="50"/>
      <c r="R25" s="221" t="s">
        <v>453</v>
      </c>
      <c r="S25" s="137"/>
      <c r="T25" s="264">
        <v>600</v>
      </c>
      <c r="U25" s="102"/>
      <c r="V25" s="246"/>
      <c r="W25" s="11" t="s">
        <v>417</v>
      </c>
      <c r="X25" s="247"/>
    </row>
    <row r="26" spans="2:24" ht="19.5" customHeight="1">
      <c r="B26" s="40"/>
      <c r="C26" s="175" t="s">
        <v>257</v>
      </c>
      <c r="D26" s="452" t="s">
        <v>414</v>
      </c>
      <c r="E26" s="244">
        <v>3300</v>
      </c>
      <c r="F26" s="86"/>
      <c r="G26" s="40"/>
      <c r="H26" s="112"/>
      <c r="I26" s="113"/>
      <c r="J26" s="114"/>
      <c r="K26" s="43"/>
      <c r="L26" s="40"/>
      <c r="M26" s="112"/>
      <c r="N26" s="156"/>
      <c r="O26" s="161"/>
      <c r="P26" s="372"/>
      <c r="Q26" s="40"/>
      <c r="R26" s="112" t="s">
        <v>197</v>
      </c>
      <c r="S26" s="156"/>
      <c r="T26" s="193">
        <v>250</v>
      </c>
      <c r="U26" s="86"/>
      <c r="V26" s="246"/>
      <c r="W26" s="255" t="s">
        <v>539</v>
      </c>
      <c r="X26" s="247"/>
    </row>
    <row r="27" spans="2:24" ht="19.5" customHeight="1">
      <c r="B27" s="40"/>
      <c r="C27" s="453" t="s">
        <v>258</v>
      </c>
      <c r="D27" s="452" t="s">
        <v>414</v>
      </c>
      <c r="E27" s="244">
        <v>2000</v>
      </c>
      <c r="F27" s="86"/>
      <c r="G27" s="40"/>
      <c r="H27" s="112"/>
      <c r="I27" s="113"/>
      <c r="J27" s="114"/>
      <c r="K27" s="43"/>
      <c r="L27" s="40"/>
      <c r="M27" s="175"/>
      <c r="N27" s="181"/>
      <c r="O27" s="193"/>
      <c r="P27" s="92"/>
      <c r="Q27" s="40"/>
      <c r="R27" s="175"/>
      <c r="S27" s="181"/>
      <c r="T27" s="198"/>
      <c r="U27" s="375"/>
      <c r="V27" s="246"/>
      <c r="W27" s="255" t="s">
        <v>660</v>
      </c>
      <c r="X27" s="247"/>
    </row>
    <row r="28" spans="2:24" ht="19.5" customHeight="1">
      <c r="B28" s="40"/>
      <c r="C28" s="175" t="s">
        <v>259</v>
      </c>
      <c r="D28" s="452" t="s">
        <v>415</v>
      </c>
      <c r="E28" s="244">
        <v>3350</v>
      </c>
      <c r="F28" s="86"/>
      <c r="G28" s="40"/>
      <c r="H28" s="112"/>
      <c r="I28" s="113"/>
      <c r="J28" s="114"/>
      <c r="K28" s="43"/>
      <c r="L28" s="40"/>
      <c r="M28" s="112"/>
      <c r="N28" s="128"/>
      <c r="O28" s="146"/>
      <c r="P28" s="92"/>
      <c r="Q28" s="40"/>
      <c r="R28" s="112"/>
      <c r="S28" s="128"/>
      <c r="T28" s="162"/>
      <c r="U28" s="43"/>
      <c r="V28" s="246"/>
      <c r="W28" s="255"/>
      <c r="X28" s="247"/>
    </row>
    <row r="29" spans="2:24" ht="19.5" customHeight="1">
      <c r="B29" s="249" t="s">
        <v>394</v>
      </c>
      <c r="C29" s="175" t="s">
        <v>195</v>
      </c>
      <c r="D29" s="452" t="s">
        <v>414</v>
      </c>
      <c r="E29" s="244">
        <v>3650</v>
      </c>
      <c r="F29" s="86"/>
      <c r="G29" s="40"/>
      <c r="H29" s="112"/>
      <c r="I29" s="113"/>
      <c r="J29" s="114"/>
      <c r="K29" s="43"/>
      <c r="L29" s="40"/>
      <c r="M29" s="112"/>
      <c r="N29" s="128"/>
      <c r="O29" s="146"/>
      <c r="P29" s="92"/>
      <c r="Q29" s="40"/>
      <c r="R29" s="112"/>
      <c r="S29" s="128"/>
      <c r="T29" s="162"/>
      <c r="U29" s="43"/>
      <c r="V29" s="246"/>
      <c r="W29" s="11"/>
      <c r="X29" s="247"/>
    </row>
    <row r="30" spans="2:24" ht="19.5" customHeight="1">
      <c r="B30" s="249" t="s">
        <v>399</v>
      </c>
      <c r="C30" s="175" t="s">
        <v>194</v>
      </c>
      <c r="D30" s="452" t="s">
        <v>414</v>
      </c>
      <c r="E30" s="244">
        <v>1750</v>
      </c>
      <c r="F30" s="86"/>
      <c r="G30" s="40"/>
      <c r="H30" s="112"/>
      <c r="I30" s="113"/>
      <c r="J30" s="114"/>
      <c r="K30" s="43"/>
      <c r="L30" s="40"/>
      <c r="M30" s="112"/>
      <c r="N30" s="128"/>
      <c r="O30" s="146"/>
      <c r="P30" s="92"/>
      <c r="Q30" s="40"/>
      <c r="R30" s="112"/>
      <c r="S30" s="128"/>
      <c r="T30" s="162"/>
      <c r="U30" s="43"/>
      <c r="V30" s="246"/>
      <c r="W30" s="22" t="s">
        <v>654</v>
      </c>
      <c r="X30" s="247"/>
    </row>
    <row r="31" spans="2:24" ht="19.5" customHeight="1">
      <c r="B31" s="35"/>
      <c r="C31" s="463"/>
      <c r="D31" s="166"/>
      <c r="E31" s="164"/>
      <c r="F31" s="33"/>
      <c r="G31" s="35"/>
      <c r="H31" s="165"/>
      <c r="I31" s="163"/>
      <c r="J31" s="176"/>
      <c r="K31" s="38"/>
      <c r="L31" s="35"/>
      <c r="M31" s="170"/>
      <c r="N31" s="172"/>
      <c r="O31" s="174"/>
      <c r="P31" s="87"/>
      <c r="Q31" s="35"/>
      <c r="R31" s="170"/>
      <c r="S31" s="172"/>
      <c r="T31" s="177"/>
      <c r="U31" s="38"/>
      <c r="V31" s="246"/>
      <c r="W31" s="22" t="s">
        <v>438</v>
      </c>
      <c r="X31" s="247"/>
    </row>
    <row r="32" spans="2:24" ht="19.5" customHeight="1">
      <c r="B32" s="534" t="s">
        <v>1</v>
      </c>
      <c r="C32" s="535"/>
      <c r="D32" s="535"/>
      <c r="E32" s="59">
        <f>SUM(E25:E31)</f>
        <v>15550</v>
      </c>
      <c r="F32" s="18">
        <f>SUM(F25:F31)</f>
        <v>0</v>
      </c>
      <c r="G32" s="534" t="s">
        <v>1</v>
      </c>
      <c r="H32" s="535"/>
      <c r="I32" s="535"/>
      <c r="J32" s="59"/>
      <c r="K32" s="37"/>
      <c r="L32" s="534" t="s">
        <v>1</v>
      </c>
      <c r="M32" s="535"/>
      <c r="N32" s="538"/>
      <c r="O32" s="16">
        <f>SUM(O25:O31)</f>
        <v>2950</v>
      </c>
      <c r="P32" s="90">
        <f>SUM(P25:P31)</f>
        <v>0</v>
      </c>
      <c r="Q32" s="534" t="s">
        <v>1</v>
      </c>
      <c r="R32" s="535"/>
      <c r="S32" s="538"/>
      <c r="T32" s="58">
        <f>SUM(T25:T31)</f>
        <v>850</v>
      </c>
      <c r="U32" s="37">
        <f>SUM(U25:U31)</f>
        <v>0</v>
      </c>
      <c r="V32" s="108"/>
      <c r="W32" s="88"/>
      <c r="X32" s="248"/>
    </row>
    <row r="33" spans="2:29" s="2" customFormat="1" ht="13.5" customHeight="1">
      <c r="B33" s="11" t="s">
        <v>598</v>
      </c>
      <c r="C33" s="8"/>
      <c r="D33" s="1"/>
      <c r="E33" s="383"/>
      <c r="F33" s="384"/>
      <c r="G33" s="1"/>
      <c r="H33" s="1"/>
      <c r="I33" s="1"/>
      <c r="J33" s="383"/>
      <c r="K33" s="385"/>
      <c r="L33" s="1"/>
      <c r="M33" s="1"/>
      <c r="N33" s="1"/>
      <c r="O33" s="383"/>
      <c r="P33" s="386"/>
      <c r="Q33" s="1"/>
      <c r="R33" s="1"/>
      <c r="S33" s="1"/>
      <c r="T33" s="383"/>
      <c r="U33" s="385"/>
      <c r="V33" s="1"/>
      <c r="W33" s="1"/>
      <c r="X33" s="1"/>
      <c r="Y33" s="386"/>
      <c r="Z33" s="382"/>
      <c r="AA33" s="387"/>
      <c r="AB33" s="388"/>
      <c r="AC33" s="382"/>
    </row>
    <row r="34" spans="2:28" s="2" customFormat="1" ht="14.25" customHeight="1">
      <c r="B34" s="508" t="s">
        <v>603</v>
      </c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361"/>
      <c r="Z34" s="361"/>
      <c r="AA34" s="361"/>
      <c r="AB34" s="361"/>
    </row>
    <row r="35" spans="2:28" s="2" customFormat="1" ht="14.25" customHeight="1">
      <c r="B35" s="508" t="s">
        <v>599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</row>
    <row r="36" spans="2:28" s="2" customFormat="1" ht="13.5">
      <c r="B36" s="508" t="s">
        <v>600</v>
      </c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</row>
    <row r="37" spans="2:25" s="2" customFormat="1" ht="8.25" customHeight="1">
      <c r="B37" s="11"/>
      <c r="C37" s="1"/>
      <c r="D37" s="1"/>
      <c r="E37" s="383"/>
      <c r="F37" s="384"/>
      <c r="G37" s="1"/>
      <c r="H37" s="1"/>
      <c r="I37" s="1"/>
      <c r="J37" s="383"/>
      <c r="K37" s="385"/>
      <c r="L37" s="1"/>
      <c r="M37" s="1"/>
      <c r="N37" s="1"/>
      <c r="O37" s="383"/>
      <c r="P37" s="386"/>
      <c r="Q37" s="1"/>
      <c r="R37" s="1"/>
      <c r="S37" s="1"/>
      <c r="T37" s="383"/>
      <c r="U37" s="385"/>
      <c r="V37" s="1"/>
      <c r="W37" s="1"/>
      <c r="X37" s="1"/>
      <c r="Y37" s="386"/>
    </row>
    <row r="38" spans="2:24" ht="21.75" customHeight="1">
      <c r="B38" s="21" t="s">
        <v>452</v>
      </c>
      <c r="C38" s="22"/>
      <c r="E38" s="22"/>
      <c r="F38" s="22"/>
      <c r="J38" s="22"/>
      <c r="K38" s="22"/>
      <c r="M38" s="22"/>
      <c r="O38" s="22"/>
      <c r="P38" s="22"/>
      <c r="R38" s="23"/>
      <c r="T38" s="28"/>
      <c r="U38" s="29"/>
      <c r="W38" s="525" t="str">
        <f>'尾張集計表'!M42</f>
        <v>（2022年4月現在）</v>
      </c>
      <c r="X38" s="525"/>
    </row>
    <row r="39" ht="8.25" customHeight="1"/>
  </sheetData>
  <sheetProtection password="CCCF" sheet="1" selectLockedCells="1"/>
  <mergeCells count="44">
    <mergeCell ref="V5:X5"/>
    <mergeCell ref="V24:X24"/>
    <mergeCell ref="W38:X38"/>
    <mergeCell ref="Q24:T24"/>
    <mergeCell ref="B32:D32"/>
    <mergeCell ref="G32:I32"/>
    <mergeCell ref="L32:N32"/>
    <mergeCell ref="Q32:S32"/>
    <mergeCell ref="C23:E23"/>
    <mergeCell ref="F23:G23"/>
    <mergeCell ref="H23:I23"/>
    <mergeCell ref="O23:P23"/>
    <mergeCell ref="Q23:R23"/>
    <mergeCell ref="B24:E24"/>
    <mergeCell ref="G24:J24"/>
    <mergeCell ref="L24:O24"/>
    <mergeCell ref="B22:D22"/>
    <mergeCell ref="G22:I22"/>
    <mergeCell ref="L22:N22"/>
    <mergeCell ref="Q22:S22"/>
    <mergeCell ref="C4:E4"/>
    <mergeCell ref="F4:G4"/>
    <mergeCell ref="H4:I4"/>
    <mergeCell ref="O4:P4"/>
    <mergeCell ref="Q4:R4"/>
    <mergeCell ref="B5:E5"/>
    <mergeCell ref="G2:L2"/>
    <mergeCell ref="G5:J5"/>
    <mergeCell ref="L5:O5"/>
    <mergeCell ref="E3:F3"/>
    <mergeCell ref="M3:N3"/>
    <mergeCell ref="O3:S3"/>
    <mergeCell ref="Q5:T5"/>
    <mergeCell ref="T3:U3"/>
    <mergeCell ref="B34:X34"/>
    <mergeCell ref="B35:AB35"/>
    <mergeCell ref="B36:AB36"/>
    <mergeCell ref="V3:W3"/>
    <mergeCell ref="G3:L3"/>
    <mergeCell ref="E2:F2"/>
    <mergeCell ref="M2:N2"/>
    <mergeCell ref="O2:S2"/>
    <mergeCell ref="T2:U2"/>
    <mergeCell ref="V2:X2"/>
  </mergeCells>
  <conditionalFormatting sqref="F6">
    <cfRule type="expression" priority="42" dxfId="0" stopIfTrue="1">
      <formula>F6&gt;E6</formula>
    </cfRule>
  </conditionalFormatting>
  <conditionalFormatting sqref="F7">
    <cfRule type="expression" priority="4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1">
    <cfRule type="expression" priority="27" dxfId="0" stopIfTrue="1">
      <formula>F11&gt;E11</formula>
    </cfRule>
  </conditionalFormatting>
  <conditionalFormatting sqref="F12">
    <cfRule type="expression" priority="26" dxfId="0" stopIfTrue="1">
      <formula>F12&gt;E12</formula>
    </cfRule>
  </conditionalFormatting>
  <conditionalFormatting sqref="F13">
    <cfRule type="expression" priority="25" dxfId="0" stopIfTrue="1">
      <formula>F13&gt;E13</formula>
    </cfRule>
  </conditionalFormatting>
  <conditionalFormatting sqref="F14">
    <cfRule type="expression" priority="24" dxfId="0" stopIfTrue="1">
      <formula>F14&gt;E14</formula>
    </cfRule>
  </conditionalFormatting>
  <conditionalFormatting sqref="F15">
    <cfRule type="expression" priority="23" dxfId="0" stopIfTrue="1">
      <formula>F15&gt;E15</formula>
    </cfRule>
  </conditionalFormatting>
  <conditionalFormatting sqref="F16">
    <cfRule type="expression" priority="22" dxfId="0" stopIfTrue="1">
      <formula>F16&gt;E16</formula>
    </cfRule>
  </conditionalFormatting>
  <conditionalFormatting sqref="F17">
    <cfRule type="expression" priority="21" dxfId="0" stopIfTrue="1">
      <formula>F17&gt;E17</formula>
    </cfRule>
  </conditionalFormatting>
  <conditionalFormatting sqref="F18">
    <cfRule type="expression" priority="20" dxfId="0" stopIfTrue="1">
      <formula>F18&gt;E18</formula>
    </cfRule>
  </conditionalFormatting>
  <conditionalFormatting sqref="F19">
    <cfRule type="expression" priority="19" dxfId="0" stopIfTrue="1">
      <formula>F19&gt;E19</formula>
    </cfRule>
  </conditionalFormatting>
  <conditionalFormatting sqref="F20">
    <cfRule type="expression" priority="18" dxfId="0" stopIfTrue="1">
      <formula>F20&gt;E20</formula>
    </cfRule>
  </conditionalFormatting>
  <conditionalFormatting sqref="F25">
    <cfRule type="expression" priority="16" dxfId="0" stopIfTrue="1">
      <formula>F25&gt;E25</formula>
    </cfRule>
  </conditionalFormatting>
  <conditionalFormatting sqref="F26">
    <cfRule type="expression" priority="15" dxfId="0" stopIfTrue="1">
      <formula>F26&gt;E26</formula>
    </cfRule>
  </conditionalFormatting>
  <conditionalFormatting sqref="F27">
    <cfRule type="expression" priority="14" dxfId="0" stopIfTrue="1">
      <formula>F27&gt;E27</formula>
    </cfRule>
  </conditionalFormatting>
  <conditionalFormatting sqref="F28">
    <cfRule type="expression" priority="13" dxfId="0" stopIfTrue="1">
      <formula>F28&gt;E28</formula>
    </cfRule>
  </conditionalFormatting>
  <conditionalFormatting sqref="F29">
    <cfRule type="expression" priority="12" dxfId="0" stopIfTrue="1">
      <formula>F29&gt;E29</formula>
    </cfRule>
  </conditionalFormatting>
  <conditionalFormatting sqref="F30">
    <cfRule type="expression" priority="11" dxfId="0" stopIfTrue="1">
      <formula>F30&gt;E30</formula>
    </cfRule>
  </conditionalFormatting>
  <conditionalFormatting sqref="K6">
    <cfRule type="expression" priority="10" dxfId="0" stopIfTrue="1">
      <formula>K6&gt;J6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25">
    <cfRule type="expression" priority="3" dxfId="0" stopIfTrue="1">
      <formula>U25&gt;T25</formula>
    </cfRule>
  </conditionalFormatting>
  <conditionalFormatting sqref="U26">
    <cfRule type="expression" priority="2" dxfId="0" stopIfTrue="1">
      <formula>U26&gt;T26</formula>
    </cfRule>
  </conditionalFormatting>
  <conditionalFormatting sqref="P25">
    <cfRule type="expression" priority="1" dxfId="0" stopIfTrue="1">
      <formula>P25&gt;O25</formula>
    </cfRule>
  </conditionalFormatting>
  <dataValidations count="2">
    <dataValidation operator="lessThanOrEqual" allowBlank="1" showInputMessage="1" showErrorMessage="1" sqref="R6:S10 M6:N10 M21:O21 H21:I21 R25:T31 T6:T20 M12:N20 M25:O31 H25:J31 R12:S20 C25:E31 H6:J20 O6:O20 B33:B37 C6:E21 C33:Y33 C37:Y37"/>
    <dataValidation errorStyle="warning" type="custom" allowBlank="1" showInputMessage="1" showErrorMessage="1" errorTitle="折込数オーバー" error="入力した折込数が満数を超えている、または50枚単位ではありません。" sqref="U25:U26 F25:F30 U6:U7 P6:P8 K6 P25 F6:F20">
      <formula1>AND(U25&lt;=T25,MOD(U25,50)=0)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1:24" ht="30" customHeight="1">
      <c r="A3" s="22"/>
      <c r="B3" s="32"/>
      <c r="C3" s="32"/>
      <c r="D3" s="32"/>
      <c r="E3" s="556" t="s">
        <v>5</v>
      </c>
      <c r="F3" s="56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SUM(O4+O16+O25)</f>
        <v>0</v>
      </c>
      <c r="W3" s="572"/>
      <c r="X3" s="49" t="s">
        <v>0</v>
      </c>
    </row>
    <row r="4" spans="2:46" ht="30" customHeight="1">
      <c r="B4" s="22"/>
      <c r="C4" s="562" t="s">
        <v>246</v>
      </c>
      <c r="D4" s="562"/>
      <c r="E4" s="562"/>
      <c r="F4" s="563" t="s">
        <v>8</v>
      </c>
      <c r="G4" s="563"/>
      <c r="H4" s="564">
        <f>SUM(E15+J15+O15+T15)</f>
        <v>17950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SUM(F15+K15+P15+U15)</f>
        <v>0</v>
      </c>
      <c r="P4" s="542"/>
      <c r="Q4" s="565" t="s">
        <v>0</v>
      </c>
      <c r="R4" s="565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587" t="s">
        <v>14</v>
      </c>
      <c r="C5" s="588"/>
      <c r="D5" s="588"/>
      <c r="E5" s="589"/>
      <c r="F5" s="98" t="s">
        <v>12</v>
      </c>
      <c r="G5" s="587" t="s">
        <v>15</v>
      </c>
      <c r="H5" s="588"/>
      <c r="I5" s="588"/>
      <c r="J5" s="589"/>
      <c r="K5" s="99" t="s">
        <v>12</v>
      </c>
      <c r="L5" s="587" t="s">
        <v>16</v>
      </c>
      <c r="M5" s="588"/>
      <c r="N5" s="588"/>
      <c r="O5" s="588"/>
      <c r="P5" s="101" t="s">
        <v>12</v>
      </c>
      <c r="Q5" s="588" t="s">
        <v>13</v>
      </c>
      <c r="R5" s="588"/>
      <c r="S5" s="588"/>
      <c r="T5" s="589"/>
      <c r="U5" s="99" t="s">
        <v>12</v>
      </c>
      <c r="V5" s="534" t="s">
        <v>390</v>
      </c>
      <c r="W5" s="535"/>
      <c r="X5" s="536"/>
    </row>
    <row r="6" spans="2:24" ht="19.5" customHeight="1">
      <c r="B6" s="100"/>
      <c r="C6" s="465" t="s">
        <v>206</v>
      </c>
      <c r="D6" s="443" t="s">
        <v>414</v>
      </c>
      <c r="E6" s="442">
        <v>1650</v>
      </c>
      <c r="F6" s="102"/>
      <c r="G6" s="100"/>
      <c r="H6" s="199"/>
      <c r="I6" s="200"/>
      <c r="J6" s="442"/>
      <c r="K6" s="254"/>
      <c r="L6" s="100"/>
      <c r="M6" s="199" t="s">
        <v>206</v>
      </c>
      <c r="N6" s="201"/>
      <c r="O6" s="271">
        <v>1400</v>
      </c>
      <c r="P6" s="102"/>
      <c r="Q6" s="447"/>
      <c r="R6" s="199" t="s">
        <v>207</v>
      </c>
      <c r="S6" s="202"/>
      <c r="T6" s="271">
        <v>400</v>
      </c>
      <c r="U6" s="102"/>
      <c r="V6" s="246"/>
      <c r="W6" s="11" t="s">
        <v>418</v>
      </c>
      <c r="X6" s="247"/>
    </row>
    <row r="7" spans="2:24" ht="19.5" customHeight="1">
      <c r="B7" s="40"/>
      <c r="C7" s="175" t="s">
        <v>205</v>
      </c>
      <c r="D7" s="187" t="s">
        <v>414</v>
      </c>
      <c r="E7" s="244">
        <v>1750</v>
      </c>
      <c r="F7" s="86"/>
      <c r="G7" s="40"/>
      <c r="H7" s="175"/>
      <c r="I7" s="226"/>
      <c r="J7" s="180"/>
      <c r="K7" s="375"/>
      <c r="L7" s="40"/>
      <c r="M7" s="112" t="s">
        <v>207</v>
      </c>
      <c r="N7" s="203"/>
      <c r="O7" s="193">
        <v>1200</v>
      </c>
      <c r="P7" s="86"/>
      <c r="Q7" s="40"/>
      <c r="R7" s="112" t="s">
        <v>200</v>
      </c>
      <c r="S7" s="204"/>
      <c r="T7" s="281">
        <v>350</v>
      </c>
      <c r="U7" s="86"/>
      <c r="V7" s="246"/>
      <c r="W7" s="255" t="s">
        <v>661</v>
      </c>
      <c r="X7" s="247"/>
    </row>
    <row r="8" spans="2:24" ht="19.5" customHeight="1">
      <c r="B8" s="40"/>
      <c r="C8" s="175" t="s">
        <v>204</v>
      </c>
      <c r="D8" s="187" t="s">
        <v>414</v>
      </c>
      <c r="E8" s="244">
        <v>1100</v>
      </c>
      <c r="F8" s="86"/>
      <c r="G8" s="40"/>
      <c r="H8" s="112"/>
      <c r="I8" s="113"/>
      <c r="J8" s="114"/>
      <c r="K8" s="43"/>
      <c r="L8" s="40"/>
      <c r="M8" s="112"/>
      <c r="N8" s="156"/>
      <c r="O8" s="193"/>
      <c r="P8" s="92"/>
      <c r="Q8" s="40"/>
      <c r="R8" s="112"/>
      <c r="S8" s="156"/>
      <c r="T8" s="162"/>
      <c r="U8" s="375"/>
      <c r="V8" s="246"/>
      <c r="W8" s="255" t="s">
        <v>644</v>
      </c>
      <c r="X8" s="247"/>
    </row>
    <row r="9" spans="2:24" ht="19.5" customHeight="1">
      <c r="B9" s="40"/>
      <c r="C9" s="175" t="s">
        <v>203</v>
      </c>
      <c r="D9" s="187" t="s">
        <v>414</v>
      </c>
      <c r="E9" s="244">
        <v>1500</v>
      </c>
      <c r="F9" s="86"/>
      <c r="G9" s="40"/>
      <c r="H9" s="112"/>
      <c r="I9" s="113"/>
      <c r="J9" s="114"/>
      <c r="K9" s="43"/>
      <c r="L9" s="40"/>
      <c r="M9" s="175"/>
      <c r="N9" s="181"/>
      <c r="O9" s="193"/>
      <c r="P9" s="372"/>
      <c r="Q9" s="40"/>
      <c r="R9" s="175"/>
      <c r="S9" s="156"/>
      <c r="T9" s="162"/>
      <c r="U9" s="43"/>
      <c r="V9" s="246"/>
      <c r="W9" s="11"/>
      <c r="X9" s="247"/>
    </row>
    <row r="10" spans="2:24" ht="19.5" customHeight="1">
      <c r="B10" s="40"/>
      <c r="C10" s="453" t="s">
        <v>202</v>
      </c>
      <c r="D10" s="187" t="s">
        <v>414</v>
      </c>
      <c r="E10" s="244">
        <v>2100</v>
      </c>
      <c r="F10" s="86"/>
      <c r="G10" s="40"/>
      <c r="H10" s="119"/>
      <c r="I10" s="113"/>
      <c r="J10" s="114"/>
      <c r="K10" s="43"/>
      <c r="L10" s="40"/>
      <c r="M10" s="175"/>
      <c r="N10" s="181"/>
      <c r="O10" s="193"/>
      <c r="P10" s="92"/>
      <c r="Q10" s="40"/>
      <c r="R10" s="175"/>
      <c r="S10" s="156"/>
      <c r="T10" s="162"/>
      <c r="U10" s="43"/>
      <c r="V10" s="246"/>
      <c r="W10" s="11"/>
      <c r="X10" s="247"/>
    </row>
    <row r="11" spans="2:24" ht="19.5" customHeight="1">
      <c r="B11" s="40"/>
      <c r="C11" s="175" t="s">
        <v>201</v>
      </c>
      <c r="D11" s="187" t="s">
        <v>414</v>
      </c>
      <c r="E11" s="244">
        <v>1100</v>
      </c>
      <c r="F11" s="86"/>
      <c r="G11" s="40"/>
      <c r="H11" s="112"/>
      <c r="I11" s="113"/>
      <c r="J11" s="114"/>
      <c r="K11" s="43"/>
      <c r="L11" s="40"/>
      <c r="M11" s="194"/>
      <c r="N11" s="195"/>
      <c r="O11" s="193"/>
      <c r="P11" s="92"/>
      <c r="Q11" s="40"/>
      <c r="R11" s="196"/>
      <c r="S11" s="195"/>
      <c r="T11" s="162"/>
      <c r="U11" s="43"/>
      <c r="V11" s="246"/>
      <c r="W11" s="11"/>
      <c r="X11" s="247"/>
    </row>
    <row r="12" spans="2:24" ht="19.5" customHeight="1">
      <c r="B12" s="40"/>
      <c r="C12" s="175" t="s">
        <v>200</v>
      </c>
      <c r="D12" s="187" t="s">
        <v>414</v>
      </c>
      <c r="E12" s="244">
        <v>1300</v>
      </c>
      <c r="F12" s="86"/>
      <c r="G12" s="40"/>
      <c r="H12" s="112"/>
      <c r="I12" s="113"/>
      <c r="J12" s="114"/>
      <c r="K12" s="43"/>
      <c r="L12" s="40"/>
      <c r="M12" s="112"/>
      <c r="N12" s="156"/>
      <c r="O12" s="193"/>
      <c r="P12" s="92"/>
      <c r="Q12" s="40"/>
      <c r="R12" s="175"/>
      <c r="S12" s="156"/>
      <c r="T12" s="162"/>
      <c r="U12" s="43"/>
      <c r="V12" s="246"/>
      <c r="W12" s="11"/>
      <c r="X12" s="247"/>
    </row>
    <row r="13" spans="2:24" ht="19.5" customHeight="1">
      <c r="B13" s="40"/>
      <c r="C13" s="175" t="s">
        <v>199</v>
      </c>
      <c r="D13" s="187" t="s">
        <v>414</v>
      </c>
      <c r="E13" s="244">
        <v>2650</v>
      </c>
      <c r="F13" s="86"/>
      <c r="G13" s="40"/>
      <c r="H13" s="112"/>
      <c r="I13" s="113"/>
      <c r="J13" s="114"/>
      <c r="K13" s="43"/>
      <c r="L13" s="40"/>
      <c r="M13" s="112"/>
      <c r="N13" s="156"/>
      <c r="O13" s="193"/>
      <c r="P13" s="92"/>
      <c r="Q13" s="40"/>
      <c r="R13" s="175"/>
      <c r="S13" s="156"/>
      <c r="T13" s="162"/>
      <c r="U13" s="43"/>
      <c r="V13" s="246"/>
      <c r="W13" s="11"/>
      <c r="X13" s="247"/>
    </row>
    <row r="14" spans="2:24" ht="19.5" customHeight="1">
      <c r="B14" s="40"/>
      <c r="C14" s="175" t="s">
        <v>198</v>
      </c>
      <c r="D14" s="187" t="s">
        <v>414</v>
      </c>
      <c r="E14" s="244">
        <v>1450</v>
      </c>
      <c r="F14" s="86"/>
      <c r="G14" s="40"/>
      <c r="H14" s="112"/>
      <c r="I14" s="113"/>
      <c r="J14" s="114"/>
      <c r="K14" s="43"/>
      <c r="L14" s="40"/>
      <c r="M14" s="112"/>
      <c r="N14" s="156"/>
      <c r="O14" s="193"/>
      <c r="P14" s="92"/>
      <c r="Q14" s="40"/>
      <c r="R14" s="175"/>
      <c r="S14" s="156"/>
      <c r="T14" s="162"/>
      <c r="U14" s="43"/>
      <c r="V14" s="246"/>
      <c r="W14" s="11"/>
      <c r="X14" s="247"/>
    </row>
    <row r="15" spans="2:24" ht="19.5" customHeight="1">
      <c r="B15" s="556" t="s">
        <v>1</v>
      </c>
      <c r="C15" s="557"/>
      <c r="D15" s="557"/>
      <c r="E15" s="44">
        <f>SUM(E6:E14)</f>
        <v>14600</v>
      </c>
      <c r="F15" s="33">
        <f>SUM(F6:F14)</f>
        <v>0</v>
      </c>
      <c r="G15" s="556" t="s">
        <v>1</v>
      </c>
      <c r="H15" s="557"/>
      <c r="I15" s="557"/>
      <c r="J15" s="44">
        <f>SUM(J6:J14)</f>
        <v>0</v>
      </c>
      <c r="K15" s="38">
        <f>SUM(K6:K14)</f>
        <v>0</v>
      </c>
      <c r="L15" s="556" t="s">
        <v>1</v>
      </c>
      <c r="M15" s="557"/>
      <c r="N15" s="558"/>
      <c r="O15" s="34">
        <f>SUM(O6:O14)</f>
        <v>2600</v>
      </c>
      <c r="P15" s="87">
        <f>SUM(P6:P14)</f>
        <v>0</v>
      </c>
      <c r="Q15" s="556" t="s">
        <v>1</v>
      </c>
      <c r="R15" s="557"/>
      <c r="S15" s="558"/>
      <c r="T15" s="74">
        <f>SUM(T6:T14)</f>
        <v>750</v>
      </c>
      <c r="U15" s="38">
        <f>SUM(U6:U14)</f>
        <v>0</v>
      </c>
      <c r="V15" s="108"/>
      <c r="W15" s="13"/>
      <c r="X15" s="248"/>
    </row>
    <row r="16" spans="3:18" s="24" customFormat="1" ht="30" customHeight="1">
      <c r="C16" s="562" t="s">
        <v>247</v>
      </c>
      <c r="D16" s="562"/>
      <c r="E16" s="562"/>
      <c r="F16" s="563" t="s">
        <v>8</v>
      </c>
      <c r="G16" s="563"/>
      <c r="H16" s="564">
        <f>SUM(E24+J24+O24+T24)</f>
        <v>15350</v>
      </c>
      <c r="I16" s="563"/>
      <c r="J16" s="4" t="s">
        <v>0</v>
      </c>
      <c r="K16" s="4" t="s">
        <v>248</v>
      </c>
      <c r="L16" s="5"/>
      <c r="M16" s="6" t="s">
        <v>10</v>
      </c>
      <c r="N16" s="5"/>
      <c r="O16" s="542">
        <f>SUM(F24+K24+P24+U24)</f>
        <v>0</v>
      </c>
      <c r="P16" s="542"/>
      <c r="Q16" s="565" t="s">
        <v>0</v>
      </c>
      <c r="R16" s="565"/>
    </row>
    <row r="17" spans="2:24" ht="19.5" customHeight="1">
      <c r="B17" s="534" t="s">
        <v>14</v>
      </c>
      <c r="C17" s="535"/>
      <c r="D17" s="535"/>
      <c r="E17" s="535"/>
      <c r="F17" s="378" t="s">
        <v>12</v>
      </c>
      <c r="G17" s="534" t="s">
        <v>15</v>
      </c>
      <c r="H17" s="535"/>
      <c r="I17" s="535"/>
      <c r="J17" s="535"/>
      <c r="K17" s="45" t="s">
        <v>12</v>
      </c>
      <c r="L17" s="534" t="s">
        <v>16</v>
      </c>
      <c r="M17" s="535"/>
      <c r="N17" s="535"/>
      <c r="O17" s="538"/>
      <c r="P17" s="99" t="s">
        <v>12</v>
      </c>
      <c r="Q17" s="534" t="s">
        <v>13</v>
      </c>
      <c r="R17" s="535"/>
      <c r="S17" s="535"/>
      <c r="T17" s="538"/>
      <c r="U17" s="99" t="s">
        <v>12</v>
      </c>
      <c r="V17" s="534" t="s">
        <v>390</v>
      </c>
      <c r="W17" s="535"/>
      <c r="X17" s="536"/>
    </row>
    <row r="18" spans="2:24" ht="19.5" customHeight="1">
      <c r="B18" s="36"/>
      <c r="C18" s="222" t="s">
        <v>208</v>
      </c>
      <c r="D18" s="283" t="s">
        <v>414</v>
      </c>
      <c r="E18" s="261">
        <v>2150</v>
      </c>
      <c r="F18" s="102"/>
      <c r="G18" s="36"/>
      <c r="H18" s="109"/>
      <c r="I18" s="110"/>
      <c r="J18" s="123"/>
      <c r="K18" s="253"/>
      <c r="L18" s="50"/>
      <c r="M18" s="124" t="s">
        <v>337</v>
      </c>
      <c r="N18" s="205"/>
      <c r="O18" s="264">
        <v>1250</v>
      </c>
      <c r="P18" s="102"/>
      <c r="Q18" s="50"/>
      <c r="R18" s="124" t="s">
        <v>214</v>
      </c>
      <c r="S18" s="206"/>
      <c r="T18" s="264">
        <v>350</v>
      </c>
      <c r="U18" s="102"/>
      <c r="V18" s="246"/>
      <c r="W18" s="22"/>
      <c r="X18" s="247"/>
    </row>
    <row r="19" spans="2:24" ht="19.5" customHeight="1">
      <c r="B19" s="40"/>
      <c r="C19" s="175" t="s">
        <v>209</v>
      </c>
      <c r="D19" s="187" t="s">
        <v>414</v>
      </c>
      <c r="E19" s="244">
        <v>2350</v>
      </c>
      <c r="F19" s="86"/>
      <c r="G19" s="40"/>
      <c r="H19" s="112"/>
      <c r="I19" s="113"/>
      <c r="J19" s="127"/>
      <c r="K19" s="92"/>
      <c r="L19" s="40"/>
      <c r="M19" s="112" t="s">
        <v>210</v>
      </c>
      <c r="N19" s="203"/>
      <c r="O19" s="281">
        <v>700</v>
      </c>
      <c r="P19" s="86"/>
      <c r="Q19" s="40"/>
      <c r="R19" s="112" t="s">
        <v>210</v>
      </c>
      <c r="S19" s="204"/>
      <c r="T19" s="281">
        <v>200</v>
      </c>
      <c r="U19" s="86"/>
      <c r="V19" s="246"/>
      <c r="W19" s="22"/>
      <c r="X19" s="247"/>
    </row>
    <row r="20" spans="2:24" ht="19.5" customHeight="1">
      <c r="B20" s="40"/>
      <c r="C20" s="175" t="s">
        <v>210</v>
      </c>
      <c r="D20" s="187" t="s">
        <v>426</v>
      </c>
      <c r="E20" s="244">
        <v>2550</v>
      </c>
      <c r="F20" s="86"/>
      <c r="G20" s="40"/>
      <c r="H20" s="112"/>
      <c r="I20" s="113"/>
      <c r="J20" s="127"/>
      <c r="K20" s="92"/>
      <c r="L20" s="40"/>
      <c r="M20" s="175"/>
      <c r="N20" s="181"/>
      <c r="O20" s="198"/>
      <c r="P20" s="375"/>
      <c r="Q20" s="40"/>
      <c r="R20" s="175"/>
      <c r="S20" s="181"/>
      <c r="T20" s="198"/>
      <c r="U20" s="375"/>
      <c r="V20" s="246"/>
      <c r="W20" s="22"/>
      <c r="X20" s="247"/>
    </row>
    <row r="21" spans="2:24" ht="19.5" customHeight="1">
      <c r="B21" s="40"/>
      <c r="C21" s="175" t="s">
        <v>211</v>
      </c>
      <c r="D21" s="187" t="s">
        <v>426</v>
      </c>
      <c r="E21" s="244">
        <v>1800</v>
      </c>
      <c r="F21" s="86"/>
      <c r="G21" s="40"/>
      <c r="H21" s="112"/>
      <c r="I21" s="113"/>
      <c r="J21" s="127"/>
      <c r="K21" s="92"/>
      <c r="L21" s="40"/>
      <c r="M21" s="175"/>
      <c r="N21" s="181"/>
      <c r="O21" s="198"/>
      <c r="P21" s="43"/>
      <c r="Q21" s="40"/>
      <c r="R21" s="175"/>
      <c r="S21" s="181"/>
      <c r="T21" s="198"/>
      <c r="U21" s="43"/>
      <c r="V21" s="246"/>
      <c r="W21" s="22"/>
      <c r="X21" s="247"/>
    </row>
    <row r="22" spans="2:24" ht="19.5" customHeight="1">
      <c r="B22" s="40"/>
      <c r="C22" s="175" t="s">
        <v>212</v>
      </c>
      <c r="D22" s="187" t="s">
        <v>426</v>
      </c>
      <c r="E22" s="244">
        <v>2850</v>
      </c>
      <c r="F22" s="86"/>
      <c r="G22" s="40"/>
      <c r="H22" s="112"/>
      <c r="I22" s="113"/>
      <c r="J22" s="127"/>
      <c r="K22" s="92"/>
      <c r="L22" s="40"/>
      <c r="M22" s="175"/>
      <c r="N22" s="181"/>
      <c r="O22" s="198"/>
      <c r="P22" s="43"/>
      <c r="Q22" s="40"/>
      <c r="R22" s="175"/>
      <c r="S22" s="181"/>
      <c r="T22" s="198"/>
      <c r="U22" s="43"/>
      <c r="V22" s="246"/>
      <c r="W22" s="22"/>
      <c r="X22" s="247"/>
    </row>
    <row r="23" spans="2:24" ht="19.5" customHeight="1">
      <c r="B23" s="40"/>
      <c r="C23" s="175" t="s">
        <v>213</v>
      </c>
      <c r="D23" s="187" t="s">
        <v>414</v>
      </c>
      <c r="E23" s="244">
        <v>1150</v>
      </c>
      <c r="F23" s="86"/>
      <c r="G23" s="40"/>
      <c r="H23" s="112"/>
      <c r="I23" s="113"/>
      <c r="J23" s="127"/>
      <c r="K23" s="92"/>
      <c r="L23" s="40"/>
      <c r="M23" s="175"/>
      <c r="N23" s="181"/>
      <c r="O23" s="198"/>
      <c r="P23" s="43"/>
      <c r="Q23" s="40"/>
      <c r="R23" s="175"/>
      <c r="S23" s="181"/>
      <c r="T23" s="198"/>
      <c r="U23" s="43"/>
      <c r="V23" s="246"/>
      <c r="W23" s="22"/>
      <c r="X23" s="247"/>
    </row>
    <row r="24" spans="2:24" ht="19.5" customHeight="1">
      <c r="B24" s="534" t="s">
        <v>1</v>
      </c>
      <c r="C24" s="535"/>
      <c r="D24" s="535"/>
      <c r="E24" s="51">
        <f>SUM(E18:E23)</f>
        <v>12850</v>
      </c>
      <c r="F24" s="55">
        <f>SUM(F18:F23)</f>
        <v>0</v>
      </c>
      <c r="G24" s="534" t="s">
        <v>1</v>
      </c>
      <c r="H24" s="535"/>
      <c r="I24" s="535"/>
      <c r="J24" s="51"/>
      <c r="K24" s="90"/>
      <c r="L24" s="534" t="s">
        <v>1</v>
      </c>
      <c r="M24" s="535"/>
      <c r="N24" s="538"/>
      <c r="O24" s="58">
        <f>SUM(O18:O23)</f>
        <v>1950</v>
      </c>
      <c r="P24" s="37">
        <f>SUM(P18:P23)</f>
        <v>0</v>
      </c>
      <c r="Q24" s="534" t="s">
        <v>1</v>
      </c>
      <c r="R24" s="535"/>
      <c r="S24" s="538"/>
      <c r="T24" s="58">
        <f>SUM(T18:T23)</f>
        <v>550</v>
      </c>
      <c r="U24" s="37">
        <f>SUM(U18:U23)</f>
        <v>0</v>
      </c>
      <c r="V24" s="108"/>
      <c r="W24" s="88"/>
      <c r="X24" s="248"/>
    </row>
    <row r="25" spans="3:18" s="24" customFormat="1" ht="30" customHeight="1">
      <c r="C25" s="562" t="s">
        <v>380</v>
      </c>
      <c r="D25" s="562"/>
      <c r="E25" s="562"/>
      <c r="F25" s="563" t="s">
        <v>8</v>
      </c>
      <c r="G25" s="563"/>
      <c r="H25" s="564">
        <f>SUM(E31+J31+O31+T31)</f>
        <v>10950</v>
      </c>
      <c r="I25" s="563"/>
      <c r="J25" s="4" t="s">
        <v>0</v>
      </c>
      <c r="K25" s="4" t="s">
        <v>248</v>
      </c>
      <c r="L25" s="5"/>
      <c r="M25" s="6" t="s">
        <v>10</v>
      </c>
      <c r="N25" s="5"/>
      <c r="O25" s="542">
        <f>SUM(F31+K31+P31+U31)</f>
        <v>0</v>
      </c>
      <c r="P25" s="542"/>
      <c r="Q25" s="565" t="s">
        <v>0</v>
      </c>
      <c r="R25" s="565"/>
    </row>
    <row r="26" spans="2:24" ht="19.5" customHeight="1">
      <c r="B26" s="534" t="s">
        <v>14</v>
      </c>
      <c r="C26" s="535"/>
      <c r="D26" s="535"/>
      <c r="E26" s="535"/>
      <c r="F26" s="378" t="s">
        <v>12</v>
      </c>
      <c r="G26" s="534" t="s">
        <v>15</v>
      </c>
      <c r="H26" s="535"/>
      <c r="I26" s="535"/>
      <c r="J26" s="535"/>
      <c r="K26" s="45" t="s">
        <v>12</v>
      </c>
      <c r="L26" s="534" t="s">
        <v>16</v>
      </c>
      <c r="M26" s="535"/>
      <c r="N26" s="535"/>
      <c r="O26" s="538"/>
      <c r="P26" s="99" t="s">
        <v>12</v>
      </c>
      <c r="Q26" s="534" t="s">
        <v>13</v>
      </c>
      <c r="R26" s="535"/>
      <c r="S26" s="535"/>
      <c r="T26" s="538"/>
      <c r="U26" s="99" t="s">
        <v>12</v>
      </c>
      <c r="V26" s="534" t="s">
        <v>390</v>
      </c>
      <c r="W26" s="535"/>
      <c r="X26" s="536"/>
    </row>
    <row r="27" spans="2:24" ht="19.5" customHeight="1">
      <c r="B27" s="36"/>
      <c r="C27" s="222" t="s">
        <v>454</v>
      </c>
      <c r="D27" s="283" t="s">
        <v>535</v>
      </c>
      <c r="E27" s="261">
        <v>2000</v>
      </c>
      <c r="F27" s="102"/>
      <c r="G27" s="36"/>
      <c r="H27" s="222"/>
      <c r="I27" s="359"/>
      <c r="J27" s="261"/>
      <c r="K27" s="253"/>
      <c r="L27" s="50"/>
      <c r="M27" s="124" t="s">
        <v>218</v>
      </c>
      <c r="N27" s="205"/>
      <c r="O27" s="264">
        <v>1900</v>
      </c>
      <c r="P27" s="102"/>
      <c r="Q27" s="36"/>
      <c r="R27" s="109" t="s">
        <v>218</v>
      </c>
      <c r="S27" s="207"/>
      <c r="T27" s="261">
        <v>600</v>
      </c>
      <c r="U27" s="102"/>
      <c r="V27" s="246"/>
      <c r="W27" s="11" t="s">
        <v>419</v>
      </c>
      <c r="X27" s="247"/>
    </row>
    <row r="28" spans="2:24" ht="19.5" customHeight="1">
      <c r="B28" s="40"/>
      <c r="C28" s="453" t="s">
        <v>217</v>
      </c>
      <c r="D28" s="187" t="s">
        <v>535</v>
      </c>
      <c r="E28" s="244">
        <v>2200</v>
      </c>
      <c r="F28" s="86"/>
      <c r="G28" s="40"/>
      <c r="H28" s="112"/>
      <c r="I28" s="157"/>
      <c r="J28" s="127"/>
      <c r="K28" s="92"/>
      <c r="L28" s="40"/>
      <c r="M28" s="112"/>
      <c r="N28" s="203"/>
      <c r="O28" s="208"/>
      <c r="P28" s="375"/>
      <c r="Q28" s="40"/>
      <c r="R28" s="175"/>
      <c r="S28" s="209"/>
      <c r="T28" s="210"/>
      <c r="U28" s="375"/>
      <c r="V28" s="246"/>
      <c r="W28" s="255" t="s">
        <v>655</v>
      </c>
      <c r="X28" s="247"/>
    </row>
    <row r="29" spans="2:24" ht="19.5" customHeight="1">
      <c r="B29" s="40"/>
      <c r="C29" s="453" t="s">
        <v>216</v>
      </c>
      <c r="D29" s="187" t="s">
        <v>535</v>
      </c>
      <c r="E29" s="244">
        <v>2700</v>
      </c>
      <c r="F29" s="86"/>
      <c r="G29" s="40"/>
      <c r="H29" s="112"/>
      <c r="I29" s="157"/>
      <c r="J29" s="127"/>
      <c r="K29" s="92"/>
      <c r="L29" s="40"/>
      <c r="M29" s="175"/>
      <c r="N29" s="181"/>
      <c r="O29" s="198"/>
      <c r="P29" s="43"/>
      <c r="Q29" s="40"/>
      <c r="R29" s="175"/>
      <c r="S29" s="184"/>
      <c r="T29" s="180"/>
      <c r="U29" s="43"/>
      <c r="V29" s="246"/>
      <c r="W29" s="11"/>
      <c r="X29" s="247"/>
    </row>
    <row r="30" spans="2:24" ht="19.5" customHeight="1">
      <c r="B30" s="40"/>
      <c r="C30" s="453" t="s">
        <v>215</v>
      </c>
      <c r="D30" s="187" t="s">
        <v>535</v>
      </c>
      <c r="E30" s="244">
        <v>1550</v>
      </c>
      <c r="F30" s="86"/>
      <c r="G30" s="40"/>
      <c r="H30" s="112"/>
      <c r="I30" s="157"/>
      <c r="J30" s="127"/>
      <c r="K30" s="92"/>
      <c r="L30" s="40"/>
      <c r="M30" s="175"/>
      <c r="N30" s="181"/>
      <c r="O30" s="198"/>
      <c r="P30" s="43"/>
      <c r="Q30" s="40"/>
      <c r="R30" s="175"/>
      <c r="S30" s="184"/>
      <c r="T30" s="180"/>
      <c r="U30" s="43"/>
      <c r="V30" s="246"/>
      <c r="W30" s="11"/>
      <c r="X30" s="247"/>
    </row>
    <row r="31" spans="2:24" ht="19.5" customHeight="1">
      <c r="B31" s="534" t="s">
        <v>1</v>
      </c>
      <c r="C31" s="535"/>
      <c r="D31" s="535"/>
      <c r="E31" s="51">
        <f>SUM(E27:E30)</f>
        <v>8450</v>
      </c>
      <c r="F31" s="55">
        <f>SUM(F27:F30)</f>
        <v>0</v>
      </c>
      <c r="G31" s="534" t="s">
        <v>1</v>
      </c>
      <c r="H31" s="535"/>
      <c r="I31" s="535"/>
      <c r="J31" s="51">
        <f>SUM(J27:J30)</f>
        <v>0</v>
      </c>
      <c r="K31" s="90">
        <f>SUM(K27:K30)</f>
        <v>0</v>
      </c>
      <c r="L31" s="534" t="s">
        <v>1</v>
      </c>
      <c r="M31" s="535"/>
      <c r="N31" s="538"/>
      <c r="O31" s="58">
        <f>SUM(O27:O30)</f>
        <v>1900</v>
      </c>
      <c r="P31" s="37">
        <f>SUM(P27:P30)</f>
        <v>0</v>
      </c>
      <c r="Q31" s="534" t="s">
        <v>1</v>
      </c>
      <c r="R31" s="535"/>
      <c r="S31" s="535"/>
      <c r="T31" s="59">
        <f>SUM(T27:T30)</f>
        <v>600</v>
      </c>
      <c r="U31" s="37">
        <f>SUM(U27:U30)</f>
        <v>0</v>
      </c>
      <c r="V31" s="108"/>
      <c r="W31" s="13"/>
      <c r="X31" s="248"/>
    </row>
    <row r="32" spans="2:29" s="2" customFormat="1" ht="13.5" customHeight="1">
      <c r="B32" s="11" t="s">
        <v>598</v>
      </c>
      <c r="C32" s="8"/>
      <c r="D32" s="1"/>
      <c r="E32" s="383"/>
      <c r="F32" s="384"/>
      <c r="G32" s="1"/>
      <c r="H32" s="1"/>
      <c r="I32" s="1"/>
      <c r="J32" s="383"/>
      <c r="K32" s="385"/>
      <c r="L32" s="1"/>
      <c r="M32" s="1"/>
      <c r="N32" s="1"/>
      <c r="O32" s="383"/>
      <c r="P32" s="386"/>
      <c r="Q32" s="1"/>
      <c r="R32" s="1"/>
      <c r="S32" s="1"/>
      <c r="T32" s="383"/>
      <c r="U32" s="385"/>
      <c r="V32" s="1"/>
      <c r="W32" s="1"/>
      <c r="X32" s="1"/>
      <c r="Y32" s="386"/>
      <c r="Z32" s="382"/>
      <c r="AA32" s="387"/>
      <c r="AB32" s="388"/>
      <c r="AC32" s="382"/>
    </row>
    <row r="33" spans="2:28" s="2" customFormat="1" ht="14.25" customHeight="1">
      <c r="B33" s="508" t="s">
        <v>603</v>
      </c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361"/>
      <c r="Z33" s="361"/>
      <c r="AA33" s="361"/>
      <c r="AB33" s="361"/>
    </row>
    <row r="34" spans="2:28" s="2" customFormat="1" ht="14.25" customHeight="1">
      <c r="B34" s="508" t="s">
        <v>599</v>
      </c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</row>
    <row r="35" spans="2:28" s="2" customFormat="1" ht="13.5">
      <c r="B35" s="508" t="s">
        <v>600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</row>
    <row r="36" spans="2:25" s="2" customFormat="1" ht="8.25" customHeight="1">
      <c r="B36" s="11"/>
      <c r="C36" s="1"/>
      <c r="D36" s="1"/>
      <c r="E36" s="383"/>
      <c r="F36" s="384"/>
      <c r="G36" s="1"/>
      <c r="H36" s="1"/>
      <c r="I36" s="1"/>
      <c r="J36" s="383"/>
      <c r="K36" s="385"/>
      <c r="L36" s="1"/>
      <c r="M36" s="1"/>
      <c r="N36" s="1"/>
      <c r="O36" s="383"/>
      <c r="P36" s="386"/>
      <c r="Q36" s="1"/>
      <c r="R36" s="1"/>
      <c r="S36" s="1"/>
      <c r="T36" s="383"/>
      <c r="U36" s="385"/>
      <c r="V36" s="1"/>
      <c r="W36" s="1"/>
      <c r="X36" s="1"/>
      <c r="Y36" s="386"/>
    </row>
    <row r="37" spans="2:24" ht="16.5" customHeight="1">
      <c r="B37" s="21" t="s">
        <v>452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525" t="str">
        <f>'尾張集計表'!M42</f>
        <v>（2022年4月現在）</v>
      </c>
      <c r="X37" s="525"/>
    </row>
    <row r="38" ht="6" customHeight="1"/>
  </sheetData>
  <sheetProtection password="CCCF" sheet="1" selectLockedCells="1"/>
  <mergeCells count="58">
    <mergeCell ref="B31:D31"/>
    <mergeCell ref="G31:I31"/>
    <mergeCell ref="L31:N31"/>
    <mergeCell ref="Q31:S31"/>
    <mergeCell ref="V26:X26"/>
    <mergeCell ref="W37:X37"/>
    <mergeCell ref="B33:X33"/>
    <mergeCell ref="B34:AB34"/>
    <mergeCell ref="B35:AB35"/>
    <mergeCell ref="C25:E25"/>
    <mergeCell ref="F25:G25"/>
    <mergeCell ref="H25:I25"/>
    <mergeCell ref="O25:P25"/>
    <mergeCell ref="Q25:R25"/>
    <mergeCell ref="B26:E26"/>
    <mergeCell ref="G26:J26"/>
    <mergeCell ref="L26:O26"/>
    <mergeCell ref="Q26:T26"/>
    <mergeCell ref="Q17:T17"/>
    <mergeCell ref="B24:D24"/>
    <mergeCell ref="G24:I24"/>
    <mergeCell ref="L24:N24"/>
    <mergeCell ref="Q24:S24"/>
    <mergeCell ref="V5:X5"/>
    <mergeCell ref="V17:X17"/>
    <mergeCell ref="C16:E16"/>
    <mergeCell ref="F16:G16"/>
    <mergeCell ref="H16:I16"/>
    <mergeCell ref="O16:P16"/>
    <mergeCell ref="Q16:R16"/>
    <mergeCell ref="B17:E17"/>
    <mergeCell ref="G17:J17"/>
    <mergeCell ref="L17:O17"/>
    <mergeCell ref="Q5:T5"/>
    <mergeCell ref="B15:D15"/>
    <mergeCell ref="G15:I15"/>
    <mergeCell ref="L15:N15"/>
    <mergeCell ref="Q15:S15"/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1">
    <cfRule type="expression" priority="27" dxfId="0" stopIfTrue="1">
      <formula>F11&gt;E11</formula>
    </cfRule>
  </conditionalFormatting>
  <conditionalFormatting sqref="F12">
    <cfRule type="expression" priority="26" dxfId="0" stopIfTrue="1">
      <formula>F12&gt;E12</formula>
    </cfRule>
  </conditionalFormatting>
  <conditionalFormatting sqref="F13">
    <cfRule type="expression" priority="25" dxfId="0" stopIfTrue="1">
      <formula>F13&gt;E13</formula>
    </cfRule>
  </conditionalFormatting>
  <conditionalFormatting sqref="F14">
    <cfRule type="expression" priority="24" dxfId="0" stopIfTrue="1">
      <formula>F14&gt;E14</formula>
    </cfRule>
  </conditionalFormatting>
  <conditionalFormatting sqref="F18">
    <cfRule type="expression" priority="22" dxfId="0" stopIfTrue="1">
      <formula>F18&gt;E18</formula>
    </cfRule>
  </conditionalFormatting>
  <conditionalFormatting sqref="F19">
    <cfRule type="expression" priority="21" dxfId="0" stopIfTrue="1">
      <formula>F19&gt;E19</formula>
    </cfRule>
  </conditionalFormatting>
  <conditionalFormatting sqref="F20">
    <cfRule type="expression" priority="20" dxfId="0" stopIfTrue="1">
      <formula>F20&gt;E20</formula>
    </cfRule>
  </conditionalFormatting>
  <conditionalFormatting sqref="F21">
    <cfRule type="expression" priority="19" dxfId="0" stopIfTrue="1">
      <formula>F21&gt;E21</formula>
    </cfRule>
  </conditionalFormatting>
  <conditionalFormatting sqref="F22">
    <cfRule type="expression" priority="18" dxfId="0" stopIfTrue="1">
      <formula>F22&gt;E22</formula>
    </cfRule>
  </conditionalFormatting>
  <conditionalFormatting sqref="F23">
    <cfRule type="expression" priority="17" dxfId="0" stopIfTrue="1">
      <formula>F23&gt;E23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5" dxfId="0" stopIfTrue="1">
      <formula>F28&gt;E28</formula>
    </cfRule>
  </conditionalFormatting>
  <conditionalFormatting sqref="F29">
    <cfRule type="expression" priority="14" dxfId="0" stopIfTrue="1">
      <formula>F29&gt;E29</formula>
    </cfRule>
  </conditionalFormatting>
  <conditionalFormatting sqref="F30">
    <cfRule type="expression" priority="13" dxfId="0" stopIfTrue="1">
      <formula>F30&gt;E30</formula>
    </cfRule>
  </conditionalFormatting>
  <conditionalFormatting sqref="K6">
    <cfRule type="expression" priority="12" dxfId="0" stopIfTrue="1">
      <formula>K6&gt;J6</formula>
    </cfRule>
  </conditionalFormatting>
  <conditionalFormatting sqref="P6">
    <cfRule type="expression" priority="11" dxfId="0" stopIfTrue="1">
      <formula>P6&gt;O6</formula>
    </cfRule>
  </conditionalFormatting>
  <conditionalFormatting sqref="P7">
    <cfRule type="expression" priority="10" dxfId="0" stopIfTrue="1">
      <formula>P7&gt;O7</formula>
    </cfRule>
  </conditionalFormatting>
  <conditionalFormatting sqref="P8">
    <cfRule type="expression" priority="9" dxfId="0" stopIfTrue="1">
      <formula>P8&gt;O8</formula>
    </cfRule>
  </conditionalFormatting>
  <conditionalFormatting sqref="P18">
    <cfRule type="expression" priority="8" dxfId="0" stopIfTrue="1">
      <formula>P18&gt;O18</formula>
    </cfRule>
  </conditionalFormatting>
  <conditionalFormatting sqref="P19">
    <cfRule type="expression" priority="7" dxfId="0" stopIfTrue="1">
      <formula>P19&gt;O19</formula>
    </cfRule>
  </conditionalFormatting>
  <conditionalFormatting sqref="P27">
    <cfRule type="expression" priority="6" dxfId="0" stopIfTrue="1">
      <formula>P27&gt;O27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18">
    <cfRule type="expression" priority="3" dxfId="0" stopIfTrue="1">
      <formula>U18&gt;T18</formula>
    </cfRule>
  </conditionalFormatting>
  <conditionalFormatting sqref="U19">
    <cfRule type="expression" priority="2" dxfId="0" stopIfTrue="1">
      <formula>U19&gt;T19</formula>
    </cfRule>
  </conditionalFormatting>
  <conditionalFormatting sqref="U27">
    <cfRule type="expression" priority="1" dxfId="0" stopIfTrue="1">
      <formula>U27&gt;T27</formula>
    </cfRule>
  </conditionalFormatting>
  <dataValidations count="3">
    <dataValidation operator="lessThanOrEqual" allowBlank="1" showInputMessage="1" showErrorMessage="1" sqref="T8:T14 R12:S14 J28:J30 J14 M20:O23 J18:J23 R20:T23 M12:N14 R8:S10 O9:O14 H23:I23 M9:N10 B32:B36 R29:T30 M29:O30 C32:Y32 C36:Y36"/>
    <dataValidation type="custom" allowBlank="1" showInputMessage="1" showErrorMessage="1" sqref="K27">
      <formula1>AND(K27&lt;=J27,MOD(K27,50)=0)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U6:U7 U18:U19 F27:F30 F18:F23 P18:P19 P27 P6:P8 K6 U27 F6:F14">
      <formula1>AND(U6&lt;=T6,MOD(U6,50)=0)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9"/>
  <sheetViews>
    <sheetView showGridLines="0" showZeros="0" zoomScale="80" zoomScaleNormal="80" zoomScalePageLayoutView="0" workbookViewId="0" topLeftCell="A1">
      <selection activeCell="O2" sqref="O2:S2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1:24" ht="30" customHeight="1">
      <c r="A3" s="22"/>
      <c r="B3" s="32"/>
      <c r="C3" s="32"/>
      <c r="D3" s="32"/>
      <c r="E3" s="556" t="s">
        <v>5</v>
      </c>
      <c r="F3" s="56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SUM(O4+O11+O21)</f>
        <v>0</v>
      </c>
      <c r="W3" s="572"/>
      <c r="X3" s="49" t="s">
        <v>0</v>
      </c>
    </row>
    <row r="4" spans="2:46" ht="30" customHeight="1">
      <c r="B4" s="22"/>
      <c r="C4" s="562" t="s">
        <v>375</v>
      </c>
      <c r="D4" s="562"/>
      <c r="E4" s="562"/>
      <c r="F4" s="563" t="s">
        <v>8</v>
      </c>
      <c r="G4" s="563"/>
      <c r="H4" s="564">
        <f>SUM(E10+J10+O10+T10)</f>
        <v>8900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SUM(F10+K10+P10+U10)</f>
        <v>0</v>
      </c>
      <c r="P4" s="542"/>
      <c r="Q4" s="565" t="s">
        <v>0</v>
      </c>
      <c r="R4" s="565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534" t="s">
        <v>14</v>
      </c>
      <c r="C5" s="535"/>
      <c r="D5" s="535"/>
      <c r="E5" s="535"/>
      <c r="F5" s="53" t="s">
        <v>12</v>
      </c>
      <c r="G5" s="534" t="s">
        <v>15</v>
      </c>
      <c r="H5" s="535"/>
      <c r="I5" s="535"/>
      <c r="J5" s="535"/>
      <c r="K5" s="45" t="s">
        <v>12</v>
      </c>
      <c r="L5" s="534" t="s">
        <v>16</v>
      </c>
      <c r="M5" s="535"/>
      <c r="N5" s="535"/>
      <c r="O5" s="538"/>
      <c r="P5" s="27" t="s">
        <v>12</v>
      </c>
      <c r="Q5" s="534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103"/>
      <c r="C6" s="466" t="s">
        <v>219</v>
      </c>
      <c r="D6" s="266" t="s">
        <v>414</v>
      </c>
      <c r="E6" s="442">
        <v>2350</v>
      </c>
      <c r="F6" s="102"/>
      <c r="G6" s="103"/>
      <c r="H6" s="211"/>
      <c r="I6" s="212"/>
      <c r="J6" s="213"/>
      <c r="K6" s="254"/>
      <c r="L6" s="100"/>
      <c r="M6" s="199" t="s">
        <v>222</v>
      </c>
      <c r="N6" s="201"/>
      <c r="O6" s="472">
        <v>700</v>
      </c>
      <c r="P6" s="102"/>
      <c r="Q6" s="446"/>
      <c r="R6" s="211" t="s">
        <v>222</v>
      </c>
      <c r="S6" s="214"/>
      <c r="T6" s="213">
        <v>450</v>
      </c>
      <c r="U6" s="102"/>
      <c r="V6" s="246"/>
      <c r="W6" s="22"/>
      <c r="X6" s="247"/>
    </row>
    <row r="7" spans="2:24" ht="19.5" customHeight="1">
      <c r="B7" s="40"/>
      <c r="C7" s="175" t="s">
        <v>389</v>
      </c>
      <c r="D7" s="265" t="s">
        <v>414</v>
      </c>
      <c r="E7" s="244">
        <v>1800</v>
      </c>
      <c r="F7" s="86"/>
      <c r="G7" s="40"/>
      <c r="H7" s="112"/>
      <c r="I7" s="113"/>
      <c r="J7" s="127"/>
      <c r="K7" s="92"/>
      <c r="L7" s="40"/>
      <c r="M7" s="112"/>
      <c r="N7" s="203"/>
      <c r="O7" s="198"/>
      <c r="P7" s="375"/>
      <c r="Q7" s="40"/>
      <c r="R7" s="175"/>
      <c r="S7" s="209"/>
      <c r="T7" s="210"/>
      <c r="U7" s="375"/>
      <c r="V7" s="246"/>
      <c r="W7" s="22"/>
      <c r="X7" s="247"/>
    </row>
    <row r="8" spans="2:24" ht="19.5" customHeight="1">
      <c r="B8" s="40"/>
      <c r="C8" s="175" t="s">
        <v>220</v>
      </c>
      <c r="D8" s="187" t="s">
        <v>414</v>
      </c>
      <c r="E8" s="244">
        <v>1450</v>
      </c>
      <c r="F8" s="86"/>
      <c r="G8" s="40"/>
      <c r="H8" s="112"/>
      <c r="I8" s="113"/>
      <c r="J8" s="127"/>
      <c r="K8" s="92"/>
      <c r="L8" s="40"/>
      <c r="M8" s="112"/>
      <c r="N8" s="156"/>
      <c r="O8" s="198"/>
      <c r="P8" s="43"/>
      <c r="Q8" s="40"/>
      <c r="R8" s="175"/>
      <c r="S8" s="184"/>
      <c r="T8" s="180"/>
      <c r="U8" s="43"/>
      <c r="V8" s="246"/>
      <c r="W8" s="22"/>
      <c r="X8" s="247"/>
    </row>
    <row r="9" spans="2:24" ht="19.5" customHeight="1">
      <c r="B9" s="40"/>
      <c r="C9" s="175" t="s">
        <v>221</v>
      </c>
      <c r="D9" s="187" t="s">
        <v>414</v>
      </c>
      <c r="E9" s="244">
        <v>2150</v>
      </c>
      <c r="F9" s="86"/>
      <c r="G9" s="40"/>
      <c r="H9" s="112"/>
      <c r="I9" s="113"/>
      <c r="J9" s="127"/>
      <c r="K9" s="92"/>
      <c r="L9" s="40"/>
      <c r="M9" s="175"/>
      <c r="N9" s="181"/>
      <c r="O9" s="198"/>
      <c r="P9" s="43"/>
      <c r="Q9" s="40"/>
      <c r="R9" s="175"/>
      <c r="S9" s="184"/>
      <c r="T9" s="180"/>
      <c r="U9" s="43"/>
      <c r="V9" s="246"/>
      <c r="W9" s="22"/>
      <c r="X9" s="247"/>
    </row>
    <row r="10" spans="2:24" ht="19.5" customHeight="1">
      <c r="B10" s="534" t="s">
        <v>1</v>
      </c>
      <c r="C10" s="535"/>
      <c r="D10" s="535"/>
      <c r="E10" s="51">
        <f>SUM(E6:E9)</f>
        <v>7750</v>
      </c>
      <c r="F10" s="55">
        <f>SUM(F6:F9)</f>
        <v>0</v>
      </c>
      <c r="G10" s="534" t="s">
        <v>1</v>
      </c>
      <c r="H10" s="535"/>
      <c r="I10" s="535"/>
      <c r="J10" s="51"/>
      <c r="K10" s="90"/>
      <c r="L10" s="534" t="s">
        <v>1</v>
      </c>
      <c r="M10" s="535"/>
      <c r="N10" s="538"/>
      <c r="O10" s="58">
        <f>SUM(O6:O9)</f>
        <v>700</v>
      </c>
      <c r="P10" s="37">
        <f>SUM(P6:P9)</f>
        <v>0</v>
      </c>
      <c r="Q10" s="534" t="s">
        <v>1</v>
      </c>
      <c r="R10" s="535"/>
      <c r="S10" s="535"/>
      <c r="T10" s="59">
        <f>SUM(T6:T9)</f>
        <v>450</v>
      </c>
      <c r="U10" s="37">
        <f>SUM(U6:U9)</f>
        <v>0</v>
      </c>
      <c r="V10" s="108"/>
      <c r="W10" s="88"/>
      <c r="X10" s="248"/>
    </row>
    <row r="11" spans="3:18" s="24" customFormat="1" ht="30" customHeight="1">
      <c r="C11" s="562" t="s">
        <v>223</v>
      </c>
      <c r="D11" s="562"/>
      <c r="E11" s="562"/>
      <c r="F11" s="563" t="s">
        <v>8</v>
      </c>
      <c r="G11" s="563"/>
      <c r="H11" s="564">
        <f>SUM(E20+J20+O20+T20)</f>
        <v>19450</v>
      </c>
      <c r="I11" s="563"/>
      <c r="J11" s="4" t="s">
        <v>0</v>
      </c>
      <c r="K11" s="4" t="s">
        <v>11</v>
      </c>
      <c r="L11" s="5"/>
      <c r="M11" s="6" t="s">
        <v>10</v>
      </c>
      <c r="N11" s="5"/>
      <c r="O11" s="542">
        <f>SUM(F20+K20+P20+U20)</f>
        <v>0</v>
      </c>
      <c r="P11" s="542"/>
      <c r="Q11" s="565" t="s">
        <v>0</v>
      </c>
      <c r="R11" s="565"/>
    </row>
    <row r="12" spans="2:24" ht="19.5" customHeight="1">
      <c r="B12" s="534" t="s">
        <v>14</v>
      </c>
      <c r="C12" s="535"/>
      <c r="D12" s="535"/>
      <c r="E12" s="535"/>
      <c r="F12" s="53" t="s">
        <v>12</v>
      </c>
      <c r="G12" s="534" t="s">
        <v>15</v>
      </c>
      <c r="H12" s="535"/>
      <c r="I12" s="535"/>
      <c r="J12" s="535"/>
      <c r="K12" s="45" t="s">
        <v>12</v>
      </c>
      <c r="L12" s="534" t="s">
        <v>16</v>
      </c>
      <c r="M12" s="535"/>
      <c r="N12" s="535"/>
      <c r="O12" s="538"/>
      <c r="P12" s="27" t="s">
        <v>12</v>
      </c>
      <c r="Q12" s="534" t="s">
        <v>13</v>
      </c>
      <c r="R12" s="535"/>
      <c r="S12" s="535"/>
      <c r="T12" s="538"/>
      <c r="U12" s="27" t="s">
        <v>12</v>
      </c>
      <c r="V12" s="534" t="s">
        <v>390</v>
      </c>
      <c r="W12" s="535"/>
      <c r="X12" s="536"/>
    </row>
    <row r="13" spans="2:24" ht="19.5" customHeight="1">
      <c r="B13" s="36"/>
      <c r="C13" s="222" t="s">
        <v>229</v>
      </c>
      <c r="D13" s="266" t="s">
        <v>414</v>
      </c>
      <c r="E13" s="261">
        <v>4400</v>
      </c>
      <c r="F13" s="102"/>
      <c r="G13" s="36"/>
      <c r="H13" s="109"/>
      <c r="I13" s="212"/>
      <c r="J13" s="123"/>
      <c r="K13" s="253"/>
      <c r="L13" s="50"/>
      <c r="M13" s="124" t="s">
        <v>226</v>
      </c>
      <c r="N13" s="205"/>
      <c r="O13" s="264">
        <v>1850</v>
      </c>
      <c r="P13" s="102"/>
      <c r="Q13" s="36"/>
      <c r="R13" s="109" t="s">
        <v>226</v>
      </c>
      <c r="S13" s="207"/>
      <c r="T13" s="261">
        <v>750</v>
      </c>
      <c r="U13" s="102"/>
      <c r="V13" s="246"/>
      <c r="W13" s="22"/>
      <c r="X13" s="247"/>
    </row>
    <row r="14" spans="2:24" ht="19.5" customHeight="1">
      <c r="B14" s="40"/>
      <c r="C14" s="175" t="s">
        <v>228</v>
      </c>
      <c r="D14" s="265" t="s">
        <v>414</v>
      </c>
      <c r="E14" s="244">
        <v>1500</v>
      </c>
      <c r="F14" s="86"/>
      <c r="G14" s="40"/>
      <c r="H14" s="112"/>
      <c r="I14" s="113"/>
      <c r="J14" s="127"/>
      <c r="K14" s="92"/>
      <c r="L14" s="40"/>
      <c r="M14" s="112" t="s">
        <v>229</v>
      </c>
      <c r="N14" s="203"/>
      <c r="O14" s="193">
        <v>650</v>
      </c>
      <c r="P14" s="86"/>
      <c r="Q14" s="40"/>
      <c r="R14" s="112"/>
      <c r="S14" s="216"/>
      <c r="T14" s="115"/>
      <c r="U14" s="375"/>
      <c r="V14" s="246"/>
      <c r="W14" s="22"/>
      <c r="X14" s="247"/>
    </row>
    <row r="15" spans="2:24" ht="19.5" customHeight="1">
      <c r="B15" s="40"/>
      <c r="C15" s="175" t="s">
        <v>227</v>
      </c>
      <c r="D15" s="265" t="s">
        <v>414</v>
      </c>
      <c r="E15" s="244">
        <v>1200</v>
      </c>
      <c r="F15" s="86"/>
      <c r="G15" s="40"/>
      <c r="H15" s="112"/>
      <c r="I15" s="113"/>
      <c r="J15" s="127"/>
      <c r="K15" s="92"/>
      <c r="L15" s="40"/>
      <c r="M15" s="175"/>
      <c r="N15" s="181"/>
      <c r="O15" s="198"/>
      <c r="P15" s="375"/>
      <c r="Q15" s="40"/>
      <c r="R15" s="175"/>
      <c r="S15" s="184"/>
      <c r="T15" s="180"/>
      <c r="U15" s="43"/>
      <c r="V15" s="246"/>
      <c r="W15" s="22"/>
      <c r="X15" s="247"/>
    </row>
    <row r="16" spans="2:24" ht="19.5" customHeight="1">
      <c r="B16" s="40"/>
      <c r="C16" s="175" t="s">
        <v>382</v>
      </c>
      <c r="D16" s="265" t="s">
        <v>414</v>
      </c>
      <c r="E16" s="244">
        <v>3750</v>
      </c>
      <c r="F16" s="86"/>
      <c r="G16" s="40"/>
      <c r="H16" s="112"/>
      <c r="I16" s="113"/>
      <c r="J16" s="127"/>
      <c r="K16" s="92"/>
      <c r="L16" s="40"/>
      <c r="M16" s="175"/>
      <c r="N16" s="181"/>
      <c r="O16" s="198"/>
      <c r="P16" s="43"/>
      <c r="Q16" s="40"/>
      <c r="R16" s="175"/>
      <c r="S16" s="184"/>
      <c r="T16" s="180"/>
      <c r="U16" s="43"/>
      <c r="V16" s="246"/>
      <c r="W16" s="22"/>
      <c r="X16" s="247"/>
    </row>
    <row r="17" spans="2:24" ht="19.5" customHeight="1">
      <c r="B17" s="40"/>
      <c r="C17" s="175" t="s">
        <v>225</v>
      </c>
      <c r="D17" s="265" t="s">
        <v>414</v>
      </c>
      <c r="E17" s="244">
        <v>1500</v>
      </c>
      <c r="F17" s="86"/>
      <c r="G17" s="40"/>
      <c r="H17" s="112"/>
      <c r="I17" s="113"/>
      <c r="J17" s="127"/>
      <c r="K17" s="92"/>
      <c r="L17" s="40"/>
      <c r="M17" s="175"/>
      <c r="N17" s="181"/>
      <c r="O17" s="198"/>
      <c r="P17" s="43"/>
      <c r="Q17" s="40"/>
      <c r="R17" s="175"/>
      <c r="S17" s="184"/>
      <c r="T17" s="180"/>
      <c r="U17" s="43"/>
      <c r="V17" s="246"/>
      <c r="W17" s="22"/>
      <c r="X17" s="247"/>
    </row>
    <row r="18" spans="2:24" ht="19.5" customHeight="1">
      <c r="B18" s="40"/>
      <c r="C18" s="175" t="s">
        <v>224</v>
      </c>
      <c r="D18" s="265" t="s">
        <v>414</v>
      </c>
      <c r="E18" s="244">
        <v>2000</v>
      </c>
      <c r="F18" s="86"/>
      <c r="G18" s="40"/>
      <c r="H18" s="112"/>
      <c r="I18" s="113"/>
      <c r="J18" s="127"/>
      <c r="K18" s="92"/>
      <c r="L18" s="40"/>
      <c r="M18" s="175"/>
      <c r="N18" s="181"/>
      <c r="O18" s="198"/>
      <c r="P18" s="43"/>
      <c r="Q18" s="40"/>
      <c r="R18" s="175"/>
      <c r="S18" s="184"/>
      <c r="T18" s="180"/>
      <c r="U18" s="43"/>
      <c r="V18" s="246"/>
      <c r="W18" s="22"/>
      <c r="X18" s="247"/>
    </row>
    <row r="19" spans="2:24" ht="19.5" customHeight="1">
      <c r="B19" s="36"/>
      <c r="C19" s="430" t="s">
        <v>383</v>
      </c>
      <c r="D19" s="265" t="s">
        <v>414</v>
      </c>
      <c r="E19" s="244">
        <v>1850</v>
      </c>
      <c r="F19" s="86"/>
      <c r="G19" s="35"/>
      <c r="H19" s="112"/>
      <c r="I19" s="113"/>
      <c r="J19" s="171"/>
      <c r="K19" s="87"/>
      <c r="L19" s="35"/>
      <c r="M19" s="165"/>
      <c r="N19" s="191"/>
      <c r="O19" s="169"/>
      <c r="P19" s="38"/>
      <c r="Q19" s="35"/>
      <c r="R19" s="165"/>
      <c r="S19" s="192"/>
      <c r="T19" s="164"/>
      <c r="U19" s="38"/>
      <c r="V19" s="246"/>
      <c r="W19" s="22"/>
      <c r="X19" s="247"/>
    </row>
    <row r="20" spans="2:24" ht="19.5" customHeight="1">
      <c r="B20" s="534" t="s">
        <v>1</v>
      </c>
      <c r="C20" s="535"/>
      <c r="D20" s="535"/>
      <c r="E20" s="51">
        <f>SUM(E13:E19)</f>
        <v>16200</v>
      </c>
      <c r="F20" s="90">
        <f>SUM(F13:F19)</f>
        <v>0</v>
      </c>
      <c r="G20" s="534" t="s">
        <v>1</v>
      </c>
      <c r="H20" s="535"/>
      <c r="I20" s="535"/>
      <c r="J20" s="51">
        <f>SUM(J13:J19)</f>
        <v>0</v>
      </c>
      <c r="K20" s="90">
        <f>SUM(K13:K19)</f>
        <v>0</v>
      </c>
      <c r="L20" s="534" t="s">
        <v>1</v>
      </c>
      <c r="M20" s="535"/>
      <c r="N20" s="538"/>
      <c r="O20" s="58">
        <f>SUM(O13:O19)</f>
        <v>2500</v>
      </c>
      <c r="P20" s="37">
        <f>SUM(P13:P19)</f>
        <v>0</v>
      </c>
      <c r="Q20" s="534" t="s">
        <v>1</v>
      </c>
      <c r="R20" s="535"/>
      <c r="S20" s="535"/>
      <c r="T20" s="59">
        <f>SUM(T13:T19)</f>
        <v>750</v>
      </c>
      <c r="U20" s="37">
        <f>SUM(U13:U19)</f>
        <v>0</v>
      </c>
      <c r="V20" s="108"/>
      <c r="W20" s="88"/>
      <c r="X20" s="248"/>
    </row>
    <row r="21" spans="3:18" s="24" customFormat="1" ht="30" customHeight="1">
      <c r="C21" s="562" t="s">
        <v>287</v>
      </c>
      <c r="D21" s="562"/>
      <c r="E21" s="562"/>
      <c r="F21" s="563" t="s">
        <v>8</v>
      </c>
      <c r="G21" s="563"/>
      <c r="H21" s="564">
        <f>SUM(E33+J33+O33+T33)</f>
        <v>22950</v>
      </c>
      <c r="I21" s="563"/>
      <c r="J21" s="4" t="s">
        <v>0</v>
      </c>
      <c r="K21" s="4" t="s">
        <v>288</v>
      </c>
      <c r="L21" s="5"/>
      <c r="M21" s="6" t="s">
        <v>10</v>
      </c>
      <c r="N21" s="5"/>
      <c r="O21" s="542">
        <f>SUM(F33+K33+P33+U33)</f>
        <v>0</v>
      </c>
      <c r="P21" s="542"/>
      <c r="Q21" s="565" t="s">
        <v>0</v>
      </c>
      <c r="R21" s="565"/>
    </row>
    <row r="22" spans="2:24" ht="19.5" customHeight="1">
      <c r="B22" s="534" t="s">
        <v>14</v>
      </c>
      <c r="C22" s="535"/>
      <c r="D22" s="535"/>
      <c r="E22" s="538"/>
      <c r="F22" s="25" t="s">
        <v>12</v>
      </c>
      <c r="G22" s="534" t="s">
        <v>15</v>
      </c>
      <c r="H22" s="535"/>
      <c r="I22" s="535"/>
      <c r="J22" s="538"/>
      <c r="K22" s="27" t="s">
        <v>12</v>
      </c>
      <c r="L22" s="534" t="s">
        <v>16</v>
      </c>
      <c r="M22" s="535"/>
      <c r="N22" s="535"/>
      <c r="O22" s="535"/>
      <c r="P22" s="45" t="s">
        <v>12</v>
      </c>
      <c r="Q22" s="535" t="s">
        <v>13</v>
      </c>
      <c r="R22" s="535"/>
      <c r="S22" s="535"/>
      <c r="T22" s="538"/>
      <c r="U22" s="27" t="s">
        <v>12</v>
      </c>
      <c r="V22" s="534" t="s">
        <v>390</v>
      </c>
      <c r="W22" s="535"/>
      <c r="X22" s="536"/>
    </row>
    <row r="23" spans="2:24" ht="19.5" customHeight="1">
      <c r="B23" s="36"/>
      <c r="C23" s="222" t="s">
        <v>239</v>
      </c>
      <c r="D23" s="283" t="s">
        <v>416</v>
      </c>
      <c r="E23" s="261">
        <v>1050</v>
      </c>
      <c r="F23" s="102"/>
      <c r="G23" s="36"/>
      <c r="H23" s="175" t="s">
        <v>241</v>
      </c>
      <c r="I23" s="116"/>
      <c r="J23" s="379">
        <v>100</v>
      </c>
      <c r="K23" s="102"/>
      <c r="L23" s="50"/>
      <c r="M23" s="221" t="s">
        <v>463</v>
      </c>
      <c r="N23" s="205"/>
      <c r="O23" s="264">
        <v>1000</v>
      </c>
      <c r="P23" s="102"/>
      <c r="Q23" s="23"/>
      <c r="R23" s="109" t="s">
        <v>245</v>
      </c>
      <c r="S23" s="207"/>
      <c r="T23" s="261">
        <v>200</v>
      </c>
      <c r="U23" s="102"/>
      <c r="V23" s="246"/>
      <c r="W23" s="11" t="s">
        <v>420</v>
      </c>
      <c r="X23" s="247"/>
    </row>
    <row r="24" spans="2:24" ht="19.5" customHeight="1">
      <c r="B24" s="40"/>
      <c r="C24" s="175" t="s">
        <v>238</v>
      </c>
      <c r="D24" s="265" t="s">
        <v>416</v>
      </c>
      <c r="E24" s="244">
        <v>1450</v>
      </c>
      <c r="F24" s="86"/>
      <c r="G24" s="40"/>
      <c r="H24" s="112"/>
      <c r="I24" s="267"/>
      <c r="J24" s="210"/>
      <c r="K24" s="375"/>
      <c r="L24" s="40"/>
      <c r="M24" s="112" t="s">
        <v>231</v>
      </c>
      <c r="N24" s="203"/>
      <c r="O24" s="281">
        <v>900</v>
      </c>
      <c r="P24" s="86"/>
      <c r="Q24" s="41"/>
      <c r="R24" s="112" t="s">
        <v>244</v>
      </c>
      <c r="S24" s="216"/>
      <c r="T24" s="379">
        <v>350</v>
      </c>
      <c r="U24" s="86"/>
      <c r="V24" s="246"/>
      <c r="W24" s="255" t="s">
        <v>656</v>
      </c>
      <c r="X24" s="247"/>
    </row>
    <row r="25" spans="2:24" ht="19.5" customHeight="1">
      <c r="B25" s="40"/>
      <c r="C25" s="175" t="s">
        <v>237</v>
      </c>
      <c r="D25" s="265" t="s">
        <v>414</v>
      </c>
      <c r="E25" s="244">
        <v>2250</v>
      </c>
      <c r="F25" s="86"/>
      <c r="G25" s="40"/>
      <c r="H25" s="112"/>
      <c r="I25" s="267"/>
      <c r="J25" s="210"/>
      <c r="K25" s="43"/>
      <c r="L25" s="40"/>
      <c r="M25" s="112" t="s">
        <v>240</v>
      </c>
      <c r="N25" s="217"/>
      <c r="O25" s="281">
        <v>1100</v>
      </c>
      <c r="P25" s="86"/>
      <c r="Q25" s="41"/>
      <c r="R25" s="112" t="s">
        <v>243</v>
      </c>
      <c r="S25" s="216"/>
      <c r="T25" s="379">
        <v>450</v>
      </c>
      <c r="U25" s="86"/>
      <c r="V25" s="246"/>
      <c r="W25" s="22"/>
      <c r="X25" s="247"/>
    </row>
    <row r="26" spans="2:24" ht="19.5" customHeight="1">
      <c r="B26" s="40"/>
      <c r="C26" s="175" t="s">
        <v>236</v>
      </c>
      <c r="D26" s="265" t="s">
        <v>414</v>
      </c>
      <c r="E26" s="244">
        <v>1300</v>
      </c>
      <c r="F26" s="86"/>
      <c r="G26" s="40"/>
      <c r="H26" s="112"/>
      <c r="I26" s="184"/>
      <c r="J26" s="180"/>
      <c r="K26" s="43"/>
      <c r="L26" s="40"/>
      <c r="M26" s="112"/>
      <c r="N26" s="203"/>
      <c r="O26" s="145"/>
      <c r="P26" s="372"/>
      <c r="Q26" s="41"/>
      <c r="R26" s="112" t="s">
        <v>242</v>
      </c>
      <c r="S26" s="216"/>
      <c r="T26" s="379">
        <v>350</v>
      </c>
      <c r="U26" s="86"/>
      <c r="V26" s="246"/>
      <c r="W26" s="22"/>
      <c r="X26" s="247"/>
    </row>
    <row r="27" spans="2:24" ht="19.5" customHeight="1">
      <c r="B27" s="40"/>
      <c r="C27" s="175" t="s">
        <v>235</v>
      </c>
      <c r="D27" s="265" t="s">
        <v>414</v>
      </c>
      <c r="E27" s="244">
        <v>1050</v>
      </c>
      <c r="F27" s="86"/>
      <c r="G27" s="40"/>
      <c r="H27" s="175"/>
      <c r="I27" s="267"/>
      <c r="J27" s="210"/>
      <c r="K27" s="43"/>
      <c r="L27" s="40"/>
      <c r="M27" s="112"/>
      <c r="N27" s="203"/>
      <c r="O27" s="145"/>
      <c r="P27" s="92"/>
      <c r="Q27" s="41"/>
      <c r="R27" s="175"/>
      <c r="S27" s="209"/>
      <c r="T27" s="210"/>
      <c r="U27" s="375"/>
      <c r="V27" s="246"/>
      <c r="W27" s="22"/>
      <c r="X27" s="247"/>
    </row>
    <row r="28" spans="2:24" ht="19.5" customHeight="1">
      <c r="B28" s="40"/>
      <c r="C28" s="175" t="s">
        <v>234</v>
      </c>
      <c r="D28" s="265" t="s">
        <v>414</v>
      </c>
      <c r="E28" s="244">
        <v>1700</v>
      </c>
      <c r="F28" s="86"/>
      <c r="G28" s="40"/>
      <c r="H28" s="175"/>
      <c r="I28" s="267"/>
      <c r="J28" s="210"/>
      <c r="K28" s="43"/>
      <c r="L28" s="40"/>
      <c r="M28" s="112"/>
      <c r="N28" s="203"/>
      <c r="O28" s="145"/>
      <c r="P28" s="92"/>
      <c r="Q28" s="41"/>
      <c r="R28" s="112"/>
      <c r="S28" s="216"/>
      <c r="T28" s="115"/>
      <c r="U28" s="43"/>
      <c r="V28" s="246"/>
      <c r="W28" s="22"/>
      <c r="X28" s="247"/>
    </row>
    <row r="29" spans="2:24" ht="19.5" customHeight="1">
      <c r="B29" s="40"/>
      <c r="C29" s="175" t="s">
        <v>233</v>
      </c>
      <c r="D29" s="265" t="s">
        <v>414</v>
      </c>
      <c r="E29" s="244">
        <v>2250</v>
      </c>
      <c r="F29" s="86"/>
      <c r="G29" s="40"/>
      <c r="H29" s="175"/>
      <c r="I29" s="266"/>
      <c r="J29" s="180"/>
      <c r="K29" s="43"/>
      <c r="L29" s="40"/>
      <c r="M29" s="112"/>
      <c r="N29" s="203"/>
      <c r="O29" s="145"/>
      <c r="P29" s="92"/>
      <c r="Q29" s="41"/>
      <c r="R29" s="112"/>
      <c r="S29" s="216"/>
      <c r="T29" s="115"/>
      <c r="U29" s="43"/>
      <c r="V29" s="246"/>
      <c r="W29" s="22"/>
      <c r="X29" s="247"/>
    </row>
    <row r="30" spans="2:24" ht="19.5" customHeight="1">
      <c r="B30" s="40"/>
      <c r="C30" s="175" t="s">
        <v>232</v>
      </c>
      <c r="D30" s="265" t="s">
        <v>414</v>
      </c>
      <c r="E30" s="244">
        <v>1600</v>
      </c>
      <c r="F30" s="86"/>
      <c r="G30" s="40"/>
      <c r="H30" s="175"/>
      <c r="I30" s="184"/>
      <c r="J30" s="180"/>
      <c r="K30" s="225"/>
      <c r="L30" s="40"/>
      <c r="M30" s="112"/>
      <c r="N30" s="203"/>
      <c r="O30" s="145"/>
      <c r="P30" s="92"/>
      <c r="Q30" s="41"/>
      <c r="R30" s="112"/>
      <c r="S30" s="216"/>
      <c r="T30" s="115"/>
      <c r="U30" s="43"/>
      <c r="V30" s="246"/>
      <c r="W30" s="22"/>
      <c r="X30" s="247"/>
    </row>
    <row r="31" spans="2:24" ht="19.5" customHeight="1">
      <c r="B31" s="40"/>
      <c r="C31" s="453" t="s">
        <v>231</v>
      </c>
      <c r="D31" s="265" t="s">
        <v>414</v>
      </c>
      <c r="E31" s="244">
        <v>1050</v>
      </c>
      <c r="F31" s="86"/>
      <c r="G31" s="40"/>
      <c r="H31" s="175"/>
      <c r="I31" s="184"/>
      <c r="J31" s="180"/>
      <c r="K31" s="225"/>
      <c r="L31" s="40"/>
      <c r="M31" s="112"/>
      <c r="N31" s="203"/>
      <c r="O31" s="145"/>
      <c r="P31" s="92"/>
      <c r="Q31" s="41"/>
      <c r="R31" s="112"/>
      <c r="S31" s="216"/>
      <c r="T31" s="115"/>
      <c r="U31" s="43"/>
      <c r="V31" s="246"/>
      <c r="W31" s="22"/>
      <c r="X31" s="247"/>
    </row>
    <row r="32" spans="2:24" ht="19.5" customHeight="1">
      <c r="B32" s="40"/>
      <c r="C32" s="175" t="s">
        <v>230</v>
      </c>
      <c r="D32" s="265" t="s">
        <v>414</v>
      </c>
      <c r="E32" s="244">
        <v>4800</v>
      </c>
      <c r="F32" s="86"/>
      <c r="G32" s="40"/>
      <c r="H32" s="175"/>
      <c r="I32" s="267"/>
      <c r="J32" s="210"/>
      <c r="K32" s="225"/>
      <c r="L32" s="40"/>
      <c r="M32" s="112"/>
      <c r="N32" s="203"/>
      <c r="O32" s="145"/>
      <c r="P32" s="92"/>
      <c r="Q32" s="41"/>
      <c r="R32" s="112"/>
      <c r="S32" s="216"/>
      <c r="T32" s="115"/>
      <c r="U32" s="43"/>
      <c r="V32" s="246"/>
      <c r="W32" s="22"/>
      <c r="X32" s="247"/>
    </row>
    <row r="33" spans="2:24" ht="19.5" customHeight="1">
      <c r="B33" s="534" t="s">
        <v>1</v>
      </c>
      <c r="C33" s="535"/>
      <c r="D33" s="535"/>
      <c r="E33" s="59">
        <f>SUM(E23:E32)</f>
        <v>18500</v>
      </c>
      <c r="F33" s="18">
        <f>SUM(F23:F32)</f>
        <v>0</v>
      </c>
      <c r="G33" s="534" t="s">
        <v>1</v>
      </c>
      <c r="H33" s="535"/>
      <c r="I33" s="535"/>
      <c r="J33" s="59">
        <f>SUM(J23:J32)</f>
        <v>100</v>
      </c>
      <c r="K33" s="37">
        <f>SUM(K23:K32)</f>
        <v>0</v>
      </c>
      <c r="L33" s="534" t="s">
        <v>1</v>
      </c>
      <c r="M33" s="535"/>
      <c r="N33" s="538"/>
      <c r="O33" s="16">
        <f>SUM(O23:O32)</f>
        <v>3000</v>
      </c>
      <c r="P33" s="90">
        <f>SUM(P23:P32)</f>
        <v>0</v>
      </c>
      <c r="Q33" s="535" t="s">
        <v>1</v>
      </c>
      <c r="R33" s="535"/>
      <c r="S33" s="535"/>
      <c r="T33" s="59">
        <f>SUM(T23:T32)</f>
        <v>1350</v>
      </c>
      <c r="U33" s="37">
        <f>SUM(U23:U32)</f>
        <v>0</v>
      </c>
      <c r="V33" s="108"/>
      <c r="W33" s="88"/>
      <c r="X33" s="248"/>
    </row>
    <row r="34" spans="2:29" s="2" customFormat="1" ht="13.5" customHeight="1">
      <c r="B34" s="11" t="s">
        <v>598</v>
      </c>
      <c r="C34" s="8"/>
      <c r="D34" s="1"/>
      <c r="E34" s="383"/>
      <c r="F34" s="384"/>
      <c r="G34" s="1"/>
      <c r="H34" s="1"/>
      <c r="I34" s="1"/>
      <c r="J34" s="383"/>
      <c r="K34" s="385"/>
      <c r="L34" s="1"/>
      <c r="M34" s="1"/>
      <c r="N34" s="1"/>
      <c r="O34" s="383"/>
      <c r="P34" s="386"/>
      <c r="Q34" s="1"/>
      <c r="R34" s="1"/>
      <c r="S34" s="1"/>
      <c r="T34" s="383"/>
      <c r="U34" s="385"/>
      <c r="V34" s="1"/>
      <c r="W34" s="1"/>
      <c r="X34" s="1"/>
      <c r="Y34" s="386"/>
      <c r="Z34" s="382"/>
      <c r="AA34" s="387"/>
      <c r="AB34" s="388"/>
      <c r="AC34" s="382"/>
    </row>
    <row r="35" spans="2:28" s="2" customFormat="1" ht="14.25" customHeight="1">
      <c r="B35" s="508" t="s">
        <v>603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361"/>
      <c r="Z35" s="361"/>
      <c r="AA35" s="361"/>
      <c r="AB35" s="361"/>
    </row>
    <row r="36" spans="2:28" s="2" customFormat="1" ht="14.25" customHeight="1">
      <c r="B36" s="508" t="s">
        <v>599</v>
      </c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</row>
    <row r="37" spans="2:28" s="2" customFormat="1" ht="13.5">
      <c r="B37" s="508" t="s">
        <v>600</v>
      </c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</row>
    <row r="38" spans="2:25" s="2" customFormat="1" ht="8.25" customHeight="1">
      <c r="B38" s="11"/>
      <c r="C38" s="1"/>
      <c r="D38" s="1"/>
      <c r="E38" s="383"/>
      <c r="F38" s="384"/>
      <c r="G38" s="1"/>
      <c r="H38" s="1"/>
      <c r="I38" s="1"/>
      <c r="J38" s="383"/>
      <c r="K38" s="385"/>
      <c r="L38" s="1"/>
      <c r="M38" s="1"/>
      <c r="N38" s="1"/>
      <c r="O38" s="383"/>
      <c r="P38" s="386"/>
      <c r="Q38" s="1"/>
      <c r="R38" s="1"/>
      <c r="S38" s="1"/>
      <c r="T38" s="383"/>
      <c r="U38" s="385"/>
      <c r="V38" s="1"/>
      <c r="W38" s="1"/>
      <c r="X38" s="1"/>
      <c r="Y38" s="386"/>
    </row>
    <row r="39" spans="2:24" ht="21.75" customHeight="1">
      <c r="B39" s="21" t="s">
        <v>452</v>
      </c>
      <c r="C39" s="22"/>
      <c r="E39" s="22"/>
      <c r="F39" s="22"/>
      <c r="J39" s="22"/>
      <c r="K39" s="22"/>
      <c r="M39" s="22"/>
      <c r="O39" s="22"/>
      <c r="P39" s="22"/>
      <c r="R39" s="23"/>
      <c r="T39" s="28"/>
      <c r="U39" s="29"/>
      <c r="W39" s="525" t="str">
        <f>'尾張集計表'!M42</f>
        <v>（2022年4月現在）</v>
      </c>
      <c r="X39" s="525"/>
    </row>
    <row r="40" ht="6.75" customHeight="1"/>
  </sheetData>
  <sheetProtection password="CCCF" sheet="1" selectLockedCells="1"/>
  <mergeCells count="58">
    <mergeCell ref="B20:D20"/>
    <mergeCell ref="V5:X5"/>
    <mergeCell ref="V12:X12"/>
    <mergeCell ref="V22:X22"/>
    <mergeCell ref="W39:X39"/>
    <mergeCell ref="Q22:T22"/>
    <mergeCell ref="B33:D33"/>
    <mergeCell ref="G33:I33"/>
    <mergeCell ref="L33:N33"/>
    <mergeCell ref="Q33:S33"/>
    <mergeCell ref="F21:G21"/>
    <mergeCell ref="H21:I21"/>
    <mergeCell ref="O21:P21"/>
    <mergeCell ref="Q21:R21"/>
    <mergeCell ref="B22:E22"/>
    <mergeCell ref="G22:J22"/>
    <mergeCell ref="L22:O22"/>
    <mergeCell ref="C21:E21"/>
    <mergeCell ref="G20:I20"/>
    <mergeCell ref="L20:N20"/>
    <mergeCell ref="Q20:S20"/>
    <mergeCell ref="C11:E11"/>
    <mergeCell ref="F11:G11"/>
    <mergeCell ref="H11:I11"/>
    <mergeCell ref="O11:P11"/>
    <mergeCell ref="Q11:R11"/>
    <mergeCell ref="B12:E12"/>
    <mergeCell ref="Q12:T12"/>
    <mergeCell ref="B5:E5"/>
    <mergeCell ref="G5:J5"/>
    <mergeCell ref="L5:O5"/>
    <mergeCell ref="G12:J12"/>
    <mergeCell ref="L12:O12"/>
    <mergeCell ref="Q5:T5"/>
    <mergeCell ref="B10:D10"/>
    <mergeCell ref="G10:I10"/>
    <mergeCell ref="L10:N10"/>
    <mergeCell ref="Q10:S10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35:X35"/>
    <mergeCell ref="B36:AB36"/>
    <mergeCell ref="B37:AB37"/>
    <mergeCell ref="E2:F2"/>
    <mergeCell ref="M2:N2"/>
    <mergeCell ref="O2:S2"/>
    <mergeCell ref="T2:U2"/>
    <mergeCell ref="V2:X2"/>
    <mergeCell ref="G2:L2"/>
    <mergeCell ref="E3:F3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3">
    <cfRule type="expression" priority="39" dxfId="0" stopIfTrue="1">
      <formula>F13&gt;E13</formula>
    </cfRule>
  </conditionalFormatting>
  <conditionalFormatting sqref="F14">
    <cfRule type="expression" priority="38" dxfId="0" stopIfTrue="1">
      <formula>F14&gt;E14</formula>
    </cfRule>
  </conditionalFormatting>
  <conditionalFormatting sqref="F15">
    <cfRule type="expression" priority="37" dxfId="0" stopIfTrue="1">
      <formula>F15&gt;E15</formula>
    </cfRule>
  </conditionalFormatting>
  <conditionalFormatting sqref="F16">
    <cfRule type="expression" priority="36" dxfId="0" stopIfTrue="1">
      <formula>F16&gt;E16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3">
    <cfRule type="expression" priority="32" dxfId="0" stopIfTrue="1">
      <formula>F23&gt;E23</formula>
    </cfRule>
  </conditionalFormatting>
  <conditionalFormatting sqref="F24">
    <cfRule type="expression" priority="23" dxfId="0" stopIfTrue="1">
      <formula>F24&gt;E24</formula>
    </cfRule>
  </conditionalFormatting>
  <conditionalFormatting sqref="F25">
    <cfRule type="expression" priority="22" dxfId="0" stopIfTrue="1">
      <formula>F25&gt;E25</formula>
    </cfRule>
  </conditionalFormatting>
  <conditionalFormatting sqref="F26">
    <cfRule type="expression" priority="21" dxfId="0" stopIfTrue="1">
      <formula>F26&gt;E26</formula>
    </cfRule>
  </conditionalFormatting>
  <conditionalFormatting sqref="F27">
    <cfRule type="expression" priority="20" dxfId="0" stopIfTrue="1">
      <formula>F27&gt;E27</formula>
    </cfRule>
  </conditionalFormatting>
  <conditionalFormatting sqref="F28">
    <cfRule type="expression" priority="19" dxfId="0" stopIfTrue="1">
      <formula>F28&gt;E28</formula>
    </cfRule>
  </conditionalFormatting>
  <conditionalFormatting sqref="F29">
    <cfRule type="expression" priority="18" dxfId="0" stopIfTrue="1">
      <formula>F29&gt;E29</formula>
    </cfRule>
  </conditionalFormatting>
  <conditionalFormatting sqref="F30">
    <cfRule type="expression" priority="17" dxfId="0" stopIfTrue="1">
      <formula>F30&gt;E30</formula>
    </cfRule>
  </conditionalFormatting>
  <conditionalFormatting sqref="F31">
    <cfRule type="expression" priority="16" dxfId="0" stopIfTrue="1">
      <formula>F31&gt;E31</formula>
    </cfRule>
  </conditionalFormatting>
  <conditionalFormatting sqref="F32">
    <cfRule type="expression" priority="15" dxfId="0" stopIfTrue="1">
      <formula>F32&gt;E32</formula>
    </cfRule>
  </conditionalFormatting>
  <conditionalFormatting sqref="K23">
    <cfRule type="expression" priority="13" dxfId="0" stopIfTrue="1">
      <formula>K23&gt;J23</formula>
    </cfRule>
  </conditionalFormatting>
  <conditionalFormatting sqref="P6">
    <cfRule type="expression" priority="12" dxfId="0" stopIfTrue="1">
      <formula>P6&gt;O6</formula>
    </cfRule>
  </conditionalFormatting>
  <conditionalFormatting sqref="P13">
    <cfRule type="expression" priority="11" dxfId="0" stopIfTrue="1">
      <formula>P13&gt;O13</formula>
    </cfRule>
  </conditionalFormatting>
  <conditionalFormatting sqref="P14">
    <cfRule type="expression" priority="10" dxfId="0" stopIfTrue="1">
      <formula>P14&gt;O14</formula>
    </cfRule>
  </conditionalFormatting>
  <conditionalFormatting sqref="P23">
    <cfRule type="expression" priority="9" dxfId="0" stopIfTrue="1">
      <formula>P23&gt;O23</formula>
    </cfRule>
  </conditionalFormatting>
  <conditionalFormatting sqref="P24">
    <cfRule type="expression" priority="8" dxfId="0" stopIfTrue="1">
      <formula>P24&gt;O24</formula>
    </cfRule>
  </conditionalFormatting>
  <conditionalFormatting sqref="P25">
    <cfRule type="expression" priority="7" dxfId="0" stopIfTrue="1">
      <formula>P25&gt;O25</formula>
    </cfRule>
  </conditionalFormatting>
  <conditionalFormatting sqref="U6">
    <cfRule type="expression" priority="6" dxfId="0" stopIfTrue="1">
      <formula>U6&gt;T6</formula>
    </cfRule>
  </conditionalFormatting>
  <conditionalFormatting sqref="U13">
    <cfRule type="expression" priority="5" dxfId="0" stopIfTrue="1">
      <formula>U13&gt;T13</formula>
    </cfRule>
  </conditionalFormatting>
  <conditionalFormatting sqref="U23">
    <cfRule type="expression" priority="4" dxfId="0" stopIfTrue="1">
      <formula>U23&gt;T23</formula>
    </cfRule>
  </conditionalFormatting>
  <conditionalFormatting sqref="U24">
    <cfRule type="expression" priority="3" dxfId="0" stopIfTrue="1">
      <formula>U24&gt;T24</formula>
    </cfRule>
  </conditionalFormatting>
  <conditionalFormatting sqref="U25">
    <cfRule type="expression" priority="2" dxfId="0" stopIfTrue="1">
      <formula>U25&gt;T25</formula>
    </cfRule>
  </conditionalFormatting>
  <conditionalFormatting sqref="U26">
    <cfRule type="expression" priority="1" dxfId="0" stopIfTrue="1">
      <formula>U26&gt;T26</formula>
    </cfRule>
  </conditionalFormatting>
  <dataValidations count="2">
    <dataValidation operator="lessThanOrEqual" allowBlank="1" showInputMessage="1" showErrorMessage="1" sqref="E13:E19 R15:T19 D23:D24 M23:O25 R13:T13 R8:T9 M9:O9 R23:T27 C13:C19 H32:J32 H23:J25 H29 H13:H19 M13:O19 J13:J19 J29:J31 H27:J28 J26 B34:B38 E23:E32 C23:C32 C38:Y38 C34:Y34"/>
    <dataValidation errorStyle="warning" type="custom" allowBlank="1" showInputMessage="1" showErrorMessage="1" errorTitle="折込数オーバー" error="入力した折込数が満数を超えている、または50枚単位ではありません。" sqref="P13:P14 U13 P6 F13:F19 U6 K23 P23:P25 U23:U26 F23:F32 F6:F9">
      <formula1>AND(P13&lt;=O13,MOD(P13,50)=0)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SheetLayoutView="70" zoomScalePageLayoutView="0" workbookViewId="0" topLeftCell="A1">
      <selection activeCell="G2" sqref="G2:L2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1:24" ht="30" customHeight="1">
      <c r="A3" s="22"/>
      <c r="B3" s="32"/>
      <c r="C3" s="32"/>
      <c r="D3" s="32"/>
      <c r="E3" s="556" t="s">
        <v>5</v>
      </c>
      <c r="F3" s="56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SUM(O4+O16)</f>
        <v>0</v>
      </c>
      <c r="W3" s="572"/>
      <c r="X3" s="49" t="s">
        <v>0</v>
      </c>
    </row>
    <row r="4" spans="2:46" ht="30" customHeight="1">
      <c r="B4" s="22"/>
      <c r="C4" s="562" t="s">
        <v>313</v>
      </c>
      <c r="D4" s="562"/>
      <c r="E4" s="562"/>
      <c r="F4" s="563" t="s">
        <v>8</v>
      </c>
      <c r="G4" s="563"/>
      <c r="H4" s="564">
        <f>SUM(E15+J15+O15+T15)</f>
        <v>19800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SUM(F15+K15+P15+U15)</f>
        <v>0</v>
      </c>
      <c r="P4" s="542"/>
      <c r="Q4" s="565" t="s">
        <v>0</v>
      </c>
      <c r="R4" s="565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534" t="s">
        <v>14</v>
      </c>
      <c r="C5" s="535"/>
      <c r="D5" s="535"/>
      <c r="E5" s="535"/>
      <c r="F5" s="45" t="s">
        <v>12</v>
      </c>
      <c r="G5" s="535" t="s">
        <v>15</v>
      </c>
      <c r="H5" s="535"/>
      <c r="I5" s="535"/>
      <c r="J5" s="538"/>
      <c r="K5" s="25" t="s">
        <v>12</v>
      </c>
      <c r="L5" s="534" t="s">
        <v>16</v>
      </c>
      <c r="M5" s="535"/>
      <c r="N5" s="535"/>
      <c r="O5" s="535"/>
      <c r="P5" s="45" t="s">
        <v>12</v>
      </c>
      <c r="Q5" s="535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36"/>
      <c r="C6" s="222" t="s">
        <v>292</v>
      </c>
      <c r="D6" s="265" t="s">
        <v>414</v>
      </c>
      <c r="E6" s="261">
        <v>1700</v>
      </c>
      <c r="F6" s="102"/>
      <c r="G6" s="23"/>
      <c r="H6" s="222"/>
      <c r="I6" s="283"/>
      <c r="J6" s="220"/>
      <c r="K6" s="46"/>
      <c r="L6" s="50"/>
      <c r="M6" s="124" t="s">
        <v>295</v>
      </c>
      <c r="N6" s="137"/>
      <c r="O6" s="264">
        <v>700</v>
      </c>
      <c r="P6" s="102"/>
      <c r="Q6" s="444"/>
      <c r="R6" s="109" t="s">
        <v>296</v>
      </c>
      <c r="S6" s="155"/>
      <c r="T6" s="220">
        <v>650</v>
      </c>
      <c r="U6" s="102"/>
      <c r="V6" s="246"/>
      <c r="W6" s="22"/>
      <c r="X6" s="247"/>
    </row>
    <row r="7" spans="2:24" ht="19.5" customHeight="1">
      <c r="B7" s="40"/>
      <c r="C7" s="175" t="s">
        <v>291</v>
      </c>
      <c r="D7" s="265" t="s">
        <v>414</v>
      </c>
      <c r="E7" s="244">
        <v>5000</v>
      </c>
      <c r="F7" s="86"/>
      <c r="G7" s="41"/>
      <c r="H7" s="112"/>
      <c r="I7" s="113"/>
      <c r="J7" s="114"/>
      <c r="K7" s="46"/>
      <c r="L7" s="40"/>
      <c r="M7" s="112" t="s">
        <v>294</v>
      </c>
      <c r="N7" s="156"/>
      <c r="O7" s="193">
        <v>1100</v>
      </c>
      <c r="P7" s="86"/>
      <c r="Q7" s="41"/>
      <c r="R7" s="112"/>
      <c r="S7" s="157"/>
      <c r="T7" s="114"/>
      <c r="U7" s="43"/>
      <c r="V7" s="246"/>
      <c r="W7" s="22"/>
      <c r="X7" s="247"/>
    </row>
    <row r="8" spans="2:24" ht="19.5" customHeight="1">
      <c r="B8" s="40"/>
      <c r="C8" s="453" t="s">
        <v>290</v>
      </c>
      <c r="D8" s="265" t="s">
        <v>414</v>
      </c>
      <c r="E8" s="244">
        <v>1750</v>
      </c>
      <c r="F8" s="86"/>
      <c r="G8" s="41"/>
      <c r="H8" s="112"/>
      <c r="I8" s="113"/>
      <c r="J8" s="114"/>
      <c r="K8" s="46"/>
      <c r="L8" s="40"/>
      <c r="M8" s="112" t="s">
        <v>293</v>
      </c>
      <c r="N8" s="156"/>
      <c r="O8" s="193">
        <v>1300</v>
      </c>
      <c r="P8" s="86"/>
      <c r="Q8" s="41"/>
      <c r="R8" s="112"/>
      <c r="S8" s="157"/>
      <c r="T8" s="114"/>
      <c r="U8" s="43"/>
      <c r="V8" s="246"/>
      <c r="W8" s="22"/>
      <c r="X8" s="247"/>
    </row>
    <row r="9" spans="2:24" ht="19.5" customHeight="1">
      <c r="B9" s="249"/>
      <c r="C9" s="175" t="s">
        <v>314</v>
      </c>
      <c r="D9" s="265" t="s">
        <v>414</v>
      </c>
      <c r="E9" s="244">
        <v>2000</v>
      </c>
      <c r="F9" s="86"/>
      <c r="G9" s="41"/>
      <c r="H9" s="112"/>
      <c r="I9" s="113"/>
      <c r="J9" s="114"/>
      <c r="K9" s="46"/>
      <c r="L9" s="40"/>
      <c r="M9" s="175"/>
      <c r="N9" s="181"/>
      <c r="O9" s="193"/>
      <c r="P9" s="92"/>
      <c r="Q9" s="41"/>
      <c r="R9" s="175"/>
      <c r="S9" s="157"/>
      <c r="T9" s="114"/>
      <c r="U9" s="43"/>
      <c r="V9" s="246"/>
      <c r="W9" s="22"/>
      <c r="X9" s="247"/>
    </row>
    <row r="10" spans="2:24" ht="19.5" customHeight="1">
      <c r="B10" s="40"/>
      <c r="C10" s="175" t="s">
        <v>289</v>
      </c>
      <c r="D10" s="187" t="s">
        <v>414</v>
      </c>
      <c r="E10" s="244">
        <v>2700</v>
      </c>
      <c r="F10" s="86"/>
      <c r="G10" s="41"/>
      <c r="H10" s="112"/>
      <c r="I10" s="113"/>
      <c r="J10" s="114"/>
      <c r="K10" s="46"/>
      <c r="L10" s="40"/>
      <c r="M10" s="175"/>
      <c r="N10" s="181"/>
      <c r="O10" s="193"/>
      <c r="P10" s="92"/>
      <c r="Q10" s="41"/>
      <c r="R10" s="175"/>
      <c r="S10" s="157"/>
      <c r="T10" s="114"/>
      <c r="U10" s="43"/>
      <c r="V10" s="246"/>
      <c r="W10" s="22"/>
      <c r="X10" s="247"/>
    </row>
    <row r="11" spans="2:24" ht="19.5" customHeight="1">
      <c r="B11" s="40"/>
      <c r="C11" s="175" t="s">
        <v>315</v>
      </c>
      <c r="D11" s="187" t="s">
        <v>414</v>
      </c>
      <c r="E11" s="244">
        <v>1300</v>
      </c>
      <c r="F11" s="86"/>
      <c r="G11" s="41"/>
      <c r="H11" s="112"/>
      <c r="I11" s="113"/>
      <c r="J11" s="114"/>
      <c r="K11" s="46"/>
      <c r="L11" s="40"/>
      <c r="M11" s="194"/>
      <c r="N11" s="195"/>
      <c r="O11" s="193"/>
      <c r="P11" s="92"/>
      <c r="Q11" s="41"/>
      <c r="R11" s="196"/>
      <c r="S11" s="218"/>
      <c r="T11" s="114"/>
      <c r="U11" s="43"/>
      <c r="V11" s="246"/>
      <c r="W11" s="22"/>
      <c r="X11" s="247"/>
    </row>
    <row r="12" spans="2:24" ht="19.5" customHeight="1">
      <c r="B12" s="40"/>
      <c r="C12" s="175" t="s">
        <v>316</v>
      </c>
      <c r="D12" s="187" t="s">
        <v>414</v>
      </c>
      <c r="E12" s="244">
        <v>1600</v>
      </c>
      <c r="F12" s="86"/>
      <c r="G12" s="41"/>
      <c r="H12" s="112"/>
      <c r="I12" s="113"/>
      <c r="J12" s="114"/>
      <c r="K12" s="46"/>
      <c r="L12" s="40"/>
      <c r="M12" s="112"/>
      <c r="N12" s="156"/>
      <c r="O12" s="193"/>
      <c r="P12" s="92"/>
      <c r="Q12" s="41"/>
      <c r="R12" s="175"/>
      <c r="S12" s="157"/>
      <c r="T12" s="114"/>
      <c r="U12" s="43"/>
      <c r="V12" s="246"/>
      <c r="W12" s="22"/>
      <c r="X12" s="247"/>
    </row>
    <row r="13" spans="2:24" ht="19.5" customHeight="1">
      <c r="B13" s="40"/>
      <c r="C13" s="175"/>
      <c r="D13" s="187"/>
      <c r="E13" s="244"/>
      <c r="F13" s="270"/>
      <c r="G13" s="41"/>
      <c r="H13" s="112"/>
      <c r="I13" s="113"/>
      <c r="J13" s="114"/>
      <c r="K13" s="46"/>
      <c r="L13" s="40"/>
      <c r="M13" s="112"/>
      <c r="N13" s="156"/>
      <c r="O13" s="193"/>
      <c r="P13" s="92"/>
      <c r="Q13" s="41"/>
      <c r="R13" s="175"/>
      <c r="S13" s="157"/>
      <c r="T13" s="114"/>
      <c r="U13" s="43"/>
      <c r="V13" s="246"/>
      <c r="W13" s="22"/>
      <c r="X13" s="247"/>
    </row>
    <row r="14" spans="2:24" ht="19.5" customHeight="1">
      <c r="B14" s="40"/>
      <c r="C14" s="175"/>
      <c r="D14" s="187"/>
      <c r="E14" s="244"/>
      <c r="F14" s="270"/>
      <c r="G14" s="41"/>
      <c r="H14" s="112"/>
      <c r="I14" s="113"/>
      <c r="J14" s="114"/>
      <c r="K14" s="46"/>
      <c r="L14" s="40"/>
      <c r="M14" s="112"/>
      <c r="N14" s="156"/>
      <c r="O14" s="193"/>
      <c r="P14" s="92"/>
      <c r="Q14" s="41"/>
      <c r="R14" s="175"/>
      <c r="S14" s="157"/>
      <c r="T14" s="114"/>
      <c r="U14" s="43"/>
      <c r="V14" s="246"/>
      <c r="W14" s="22"/>
      <c r="X14" s="247"/>
    </row>
    <row r="15" spans="2:24" ht="19.5" customHeight="1">
      <c r="B15" s="556" t="s">
        <v>1</v>
      </c>
      <c r="C15" s="557"/>
      <c r="D15" s="557"/>
      <c r="E15" s="73">
        <f>SUM(E6:E14)</f>
        <v>16050</v>
      </c>
      <c r="F15" s="87">
        <f>SUM(F6:F14)</f>
        <v>0</v>
      </c>
      <c r="G15" s="557" t="s">
        <v>1</v>
      </c>
      <c r="H15" s="557"/>
      <c r="I15" s="557"/>
      <c r="J15" s="44">
        <f>SUM(J6:J14)</f>
        <v>0</v>
      </c>
      <c r="K15" s="33">
        <f>SUM(K6:K14)</f>
        <v>0</v>
      </c>
      <c r="L15" s="556" t="s">
        <v>1</v>
      </c>
      <c r="M15" s="557"/>
      <c r="N15" s="558"/>
      <c r="O15" s="34">
        <f>SUM(O6:O14)</f>
        <v>3100</v>
      </c>
      <c r="P15" s="87">
        <f>SUM(P6:P14)</f>
        <v>0</v>
      </c>
      <c r="Q15" s="557" t="s">
        <v>1</v>
      </c>
      <c r="R15" s="557"/>
      <c r="S15" s="557"/>
      <c r="T15" s="44">
        <f>SUM(T6:T14)</f>
        <v>650</v>
      </c>
      <c r="U15" s="38">
        <f>SUM(U6:U14)</f>
        <v>0</v>
      </c>
      <c r="V15" s="108"/>
      <c r="W15" s="88"/>
      <c r="X15" s="248"/>
    </row>
    <row r="16" spans="3:18" s="24" customFormat="1" ht="30" customHeight="1">
      <c r="C16" s="562" t="s">
        <v>317</v>
      </c>
      <c r="D16" s="562"/>
      <c r="E16" s="562"/>
      <c r="F16" s="563" t="s">
        <v>8</v>
      </c>
      <c r="G16" s="563"/>
      <c r="H16" s="564">
        <f>SUM(E31+J31+O31+T31)</f>
        <v>27500</v>
      </c>
      <c r="I16" s="563"/>
      <c r="J16" s="4" t="s">
        <v>0</v>
      </c>
      <c r="K16" s="4" t="s">
        <v>318</v>
      </c>
      <c r="L16" s="5"/>
      <c r="M16" s="6" t="s">
        <v>10</v>
      </c>
      <c r="N16" s="5"/>
      <c r="O16" s="542">
        <f>SUM(F31+K31+P31+U31)</f>
        <v>0</v>
      </c>
      <c r="P16" s="542"/>
      <c r="Q16" s="565" t="s">
        <v>0</v>
      </c>
      <c r="R16" s="565"/>
    </row>
    <row r="17" spans="2:24" ht="19.5" customHeight="1">
      <c r="B17" s="534" t="s">
        <v>14</v>
      </c>
      <c r="C17" s="535"/>
      <c r="D17" s="535"/>
      <c r="E17" s="535"/>
      <c r="F17" s="45" t="s">
        <v>12</v>
      </c>
      <c r="G17" s="535" t="s">
        <v>15</v>
      </c>
      <c r="H17" s="535"/>
      <c r="I17" s="535"/>
      <c r="J17" s="535"/>
      <c r="K17" s="53" t="s">
        <v>12</v>
      </c>
      <c r="L17" s="534" t="s">
        <v>16</v>
      </c>
      <c r="M17" s="535"/>
      <c r="N17" s="535"/>
      <c r="O17" s="538"/>
      <c r="P17" s="27" t="s">
        <v>12</v>
      </c>
      <c r="Q17" s="534" t="s">
        <v>13</v>
      </c>
      <c r="R17" s="535"/>
      <c r="S17" s="535"/>
      <c r="T17" s="538"/>
      <c r="U17" s="27" t="s">
        <v>12</v>
      </c>
      <c r="V17" s="534" t="s">
        <v>390</v>
      </c>
      <c r="W17" s="535"/>
      <c r="X17" s="536"/>
    </row>
    <row r="18" spans="2:24" ht="19.5" customHeight="1">
      <c r="B18" s="36"/>
      <c r="C18" s="222" t="s">
        <v>297</v>
      </c>
      <c r="D18" s="187" t="s">
        <v>414</v>
      </c>
      <c r="E18" s="261">
        <v>2150</v>
      </c>
      <c r="F18" s="102"/>
      <c r="G18" s="23"/>
      <c r="H18" s="109"/>
      <c r="I18" s="155"/>
      <c r="J18" s="280"/>
      <c r="K18" s="254"/>
      <c r="L18" s="50"/>
      <c r="M18" s="124" t="s">
        <v>308</v>
      </c>
      <c r="N18" s="137"/>
      <c r="O18" s="469">
        <v>350</v>
      </c>
      <c r="P18" s="102"/>
      <c r="Q18" s="36"/>
      <c r="R18" s="109" t="s">
        <v>312</v>
      </c>
      <c r="S18" s="155"/>
      <c r="T18" s="220">
        <v>450</v>
      </c>
      <c r="U18" s="102"/>
      <c r="V18" s="246"/>
      <c r="W18" s="22"/>
      <c r="X18" s="247"/>
    </row>
    <row r="19" spans="2:24" ht="19.5" customHeight="1">
      <c r="B19" s="40"/>
      <c r="C19" s="175" t="s">
        <v>298</v>
      </c>
      <c r="D19" s="187" t="s">
        <v>414</v>
      </c>
      <c r="E19" s="244">
        <v>1400</v>
      </c>
      <c r="F19" s="86"/>
      <c r="G19" s="41"/>
      <c r="H19" s="112"/>
      <c r="I19" s="113"/>
      <c r="J19" s="114">
        <v>0</v>
      </c>
      <c r="K19" s="46"/>
      <c r="L19" s="40"/>
      <c r="M19" s="112" t="s">
        <v>309</v>
      </c>
      <c r="N19" s="156"/>
      <c r="O19" s="198">
        <v>550</v>
      </c>
      <c r="P19" s="86"/>
      <c r="Q19" s="40"/>
      <c r="R19" s="112" t="s">
        <v>309</v>
      </c>
      <c r="S19" s="157"/>
      <c r="T19" s="180">
        <v>600</v>
      </c>
      <c r="U19" s="86"/>
      <c r="V19" s="246"/>
      <c r="W19" s="22"/>
      <c r="X19" s="247"/>
    </row>
    <row r="20" spans="2:24" ht="19.5" customHeight="1">
      <c r="B20" s="40"/>
      <c r="C20" s="175" t="s">
        <v>299</v>
      </c>
      <c r="D20" s="187" t="s">
        <v>414</v>
      </c>
      <c r="E20" s="244">
        <v>2700</v>
      </c>
      <c r="F20" s="86"/>
      <c r="G20" s="41"/>
      <c r="H20" s="112"/>
      <c r="I20" s="113"/>
      <c r="J20" s="114"/>
      <c r="K20" s="46"/>
      <c r="L20" s="40"/>
      <c r="M20" s="112" t="s">
        <v>310</v>
      </c>
      <c r="N20" s="156"/>
      <c r="O20" s="198">
        <v>1400</v>
      </c>
      <c r="P20" s="86"/>
      <c r="Q20" s="40"/>
      <c r="R20" s="112" t="s">
        <v>300</v>
      </c>
      <c r="S20" s="157"/>
      <c r="T20" s="180">
        <v>150</v>
      </c>
      <c r="U20" s="86"/>
      <c r="V20" s="246"/>
      <c r="W20" s="22"/>
      <c r="X20" s="247"/>
    </row>
    <row r="21" spans="2:24" ht="19.5" customHeight="1">
      <c r="B21" s="40"/>
      <c r="C21" s="175" t="s">
        <v>368</v>
      </c>
      <c r="D21" s="187" t="s">
        <v>414</v>
      </c>
      <c r="E21" s="244">
        <v>1850</v>
      </c>
      <c r="F21" s="86"/>
      <c r="G21" s="41"/>
      <c r="H21" s="112"/>
      <c r="I21" s="113"/>
      <c r="J21" s="114"/>
      <c r="K21" s="43"/>
      <c r="L21" s="40"/>
      <c r="M21" s="112" t="s">
        <v>311</v>
      </c>
      <c r="N21" s="156"/>
      <c r="O21" s="198">
        <v>700</v>
      </c>
      <c r="P21" s="86"/>
      <c r="Q21" s="40"/>
      <c r="R21" s="112"/>
      <c r="S21" s="184"/>
      <c r="T21" s="180"/>
      <c r="U21" s="43"/>
      <c r="V21" s="246"/>
      <c r="W21" s="22"/>
      <c r="X21" s="247"/>
    </row>
    <row r="22" spans="2:24" ht="19.5" customHeight="1">
      <c r="B22" s="40"/>
      <c r="C22" s="175" t="s">
        <v>300</v>
      </c>
      <c r="D22" s="187" t="s">
        <v>416</v>
      </c>
      <c r="E22" s="470">
        <v>1450</v>
      </c>
      <c r="F22" s="86"/>
      <c r="G22" s="41"/>
      <c r="H22" s="222"/>
      <c r="I22" s="279"/>
      <c r="J22" s="280"/>
      <c r="K22" s="223"/>
      <c r="L22" s="40"/>
      <c r="M22" s="112"/>
      <c r="N22" s="156"/>
      <c r="O22" s="198"/>
      <c r="P22" s="43"/>
      <c r="Q22" s="40"/>
      <c r="R22" s="175"/>
      <c r="S22" s="184"/>
      <c r="T22" s="180"/>
      <c r="U22" s="43"/>
      <c r="V22" s="246"/>
      <c r="W22" s="22"/>
      <c r="X22" s="247"/>
    </row>
    <row r="23" spans="2:24" ht="19.5" customHeight="1">
      <c r="B23" s="40"/>
      <c r="C23" s="175" t="s">
        <v>301</v>
      </c>
      <c r="D23" s="187" t="s">
        <v>416</v>
      </c>
      <c r="E23" s="470">
        <v>1250</v>
      </c>
      <c r="F23" s="86"/>
      <c r="G23" s="41"/>
      <c r="H23" s="112"/>
      <c r="I23" s="113"/>
      <c r="J23" s="127"/>
      <c r="K23" s="85"/>
      <c r="L23" s="40"/>
      <c r="M23" s="112"/>
      <c r="N23" s="156"/>
      <c r="O23" s="198"/>
      <c r="P23" s="43"/>
      <c r="Q23" s="40"/>
      <c r="R23" s="175"/>
      <c r="S23" s="184"/>
      <c r="T23" s="180"/>
      <c r="U23" s="43"/>
      <c r="V23" s="246"/>
      <c r="W23" s="22"/>
      <c r="X23" s="247"/>
    </row>
    <row r="24" spans="2:24" ht="19.5" customHeight="1">
      <c r="B24" s="40"/>
      <c r="C24" s="175" t="s">
        <v>302</v>
      </c>
      <c r="D24" s="187" t="s">
        <v>416</v>
      </c>
      <c r="E24" s="470">
        <v>1400</v>
      </c>
      <c r="F24" s="86"/>
      <c r="G24" s="41"/>
      <c r="H24" s="112"/>
      <c r="I24" s="113"/>
      <c r="J24" s="127"/>
      <c r="K24" s="85"/>
      <c r="L24" s="40"/>
      <c r="M24" s="112"/>
      <c r="N24" s="156"/>
      <c r="O24" s="198"/>
      <c r="P24" s="43"/>
      <c r="Q24" s="40"/>
      <c r="R24" s="175"/>
      <c r="S24" s="184"/>
      <c r="T24" s="180"/>
      <c r="U24" s="43"/>
      <c r="V24" s="246"/>
      <c r="W24" s="22"/>
      <c r="X24" s="247"/>
    </row>
    <row r="25" spans="2:24" ht="19.5" customHeight="1">
      <c r="B25" s="40"/>
      <c r="C25" s="175" t="s">
        <v>303</v>
      </c>
      <c r="D25" s="187" t="s">
        <v>416</v>
      </c>
      <c r="E25" s="470">
        <v>1400</v>
      </c>
      <c r="F25" s="86"/>
      <c r="G25" s="41"/>
      <c r="H25" s="112"/>
      <c r="I25" s="113"/>
      <c r="J25" s="127"/>
      <c r="K25" s="85"/>
      <c r="L25" s="40"/>
      <c r="M25" s="112"/>
      <c r="N25" s="156"/>
      <c r="O25" s="198"/>
      <c r="P25" s="43"/>
      <c r="Q25" s="40"/>
      <c r="R25" s="175"/>
      <c r="S25" s="184"/>
      <c r="T25" s="180"/>
      <c r="U25" s="43"/>
      <c r="V25" s="246"/>
      <c r="W25" s="22"/>
      <c r="X25" s="247"/>
    </row>
    <row r="26" spans="2:24" ht="19.5" customHeight="1">
      <c r="B26" s="40"/>
      <c r="C26" s="175" t="s">
        <v>304</v>
      </c>
      <c r="D26" s="187" t="s">
        <v>414</v>
      </c>
      <c r="E26" s="470">
        <v>1100</v>
      </c>
      <c r="F26" s="86"/>
      <c r="G26" s="41"/>
      <c r="H26" s="112"/>
      <c r="I26" s="113"/>
      <c r="J26" s="127"/>
      <c r="K26" s="85"/>
      <c r="L26" s="40"/>
      <c r="M26" s="112"/>
      <c r="N26" s="156"/>
      <c r="O26" s="198"/>
      <c r="P26" s="43"/>
      <c r="Q26" s="40"/>
      <c r="R26" s="175"/>
      <c r="S26" s="184"/>
      <c r="T26" s="180"/>
      <c r="U26" s="43"/>
      <c r="V26" s="246"/>
      <c r="W26" s="22"/>
      <c r="X26" s="247"/>
    </row>
    <row r="27" spans="2:24" ht="19.5" customHeight="1">
      <c r="B27" s="40"/>
      <c r="C27" s="175" t="s">
        <v>305</v>
      </c>
      <c r="D27" s="187" t="s">
        <v>416</v>
      </c>
      <c r="E27" s="470">
        <v>1800</v>
      </c>
      <c r="F27" s="86"/>
      <c r="G27" s="41"/>
      <c r="H27" s="112"/>
      <c r="I27" s="113"/>
      <c r="J27" s="127"/>
      <c r="K27" s="85"/>
      <c r="L27" s="40"/>
      <c r="M27" s="175"/>
      <c r="N27" s="181"/>
      <c r="O27" s="198"/>
      <c r="P27" s="43"/>
      <c r="Q27" s="40"/>
      <c r="R27" s="175"/>
      <c r="S27" s="184"/>
      <c r="T27" s="180"/>
      <c r="U27" s="43"/>
      <c r="V27" s="246"/>
      <c r="W27" s="22"/>
      <c r="X27" s="247"/>
    </row>
    <row r="28" spans="2:24" ht="19.5" customHeight="1">
      <c r="B28" s="40"/>
      <c r="C28" s="175" t="s">
        <v>306</v>
      </c>
      <c r="D28" s="187" t="s">
        <v>416</v>
      </c>
      <c r="E28" s="470">
        <v>1250</v>
      </c>
      <c r="F28" s="86"/>
      <c r="G28" s="41"/>
      <c r="H28" s="112"/>
      <c r="I28" s="113"/>
      <c r="J28" s="127"/>
      <c r="K28" s="85"/>
      <c r="L28" s="40"/>
      <c r="M28" s="112"/>
      <c r="N28" s="128"/>
      <c r="O28" s="129"/>
      <c r="P28" s="43"/>
      <c r="Q28" s="40"/>
      <c r="R28" s="112"/>
      <c r="S28" s="113"/>
      <c r="T28" s="114"/>
      <c r="U28" s="43"/>
      <c r="V28" s="246"/>
      <c r="W28" s="22"/>
      <c r="X28" s="247"/>
    </row>
    <row r="29" spans="2:24" ht="19.5" customHeight="1">
      <c r="B29" s="40"/>
      <c r="C29" s="175" t="s">
        <v>307</v>
      </c>
      <c r="D29" s="187" t="s">
        <v>416</v>
      </c>
      <c r="E29" s="470">
        <v>2200</v>
      </c>
      <c r="F29" s="86"/>
      <c r="G29" s="41"/>
      <c r="H29" s="112"/>
      <c r="I29" s="113"/>
      <c r="J29" s="127"/>
      <c r="K29" s="85"/>
      <c r="L29" s="40"/>
      <c r="M29" s="112"/>
      <c r="N29" s="128"/>
      <c r="O29" s="129"/>
      <c r="P29" s="43"/>
      <c r="Q29" s="40"/>
      <c r="R29" s="112"/>
      <c r="S29" s="113"/>
      <c r="T29" s="114"/>
      <c r="U29" s="43"/>
      <c r="V29" s="246"/>
      <c r="W29" s="22"/>
      <c r="X29" s="247"/>
    </row>
    <row r="30" spans="2:24" ht="19.5" customHeight="1">
      <c r="B30" s="40"/>
      <c r="C30" s="175" t="s">
        <v>378</v>
      </c>
      <c r="D30" s="187" t="s">
        <v>416</v>
      </c>
      <c r="E30" s="470">
        <v>3350</v>
      </c>
      <c r="F30" s="86"/>
      <c r="G30" s="41"/>
      <c r="H30" s="112"/>
      <c r="I30" s="113"/>
      <c r="J30" s="127"/>
      <c r="K30" s="85"/>
      <c r="L30" s="40"/>
      <c r="M30" s="112"/>
      <c r="N30" s="128"/>
      <c r="O30" s="129"/>
      <c r="P30" s="43"/>
      <c r="Q30" s="40"/>
      <c r="R30" s="112"/>
      <c r="S30" s="113"/>
      <c r="T30" s="114"/>
      <c r="U30" s="43"/>
      <c r="V30" s="246"/>
      <c r="W30" s="22"/>
      <c r="X30" s="247"/>
    </row>
    <row r="31" spans="2:24" ht="19.5" customHeight="1">
      <c r="B31" s="534" t="s">
        <v>1</v>
      </c>
      <c r="C31" s="535"/>
      <c r="D31" s="535"/>
      <c r="E31" s="51">
        <f>SUM(E18:E30)</f>
        <v>23300</v>
      </c>
      <c r="F31" s="90">
        <f>SUM(F18:F30)</f>
        <v>0</v>
      </c>
      <c r="G31" s="535" t="s">
        <v>1</v>
      </c>
      <c r="H31" s="535"/>
      <c r="I31" s="535"/>
      <c r="J31" s="51">
        <f>SUM(J18:J30)</f>
        <v>0</v>
      </c>
      <c r="K31" s="55">
        <f>SUM(K18:K30)</f>
        <v>0</v>
      </c>
      <c r="L31" s="534" t="s">
        <v>1</v>
      </c>
      <c r="M31" s="535"/>
      <c r="N31" s="538"/>
      <c r="O31" s="58">
        <f>SUM(O18:O30)</f>
        <v>3000</v>
      </c>
      <c r="P31" s="37">
        <f>SUM(P18:P30)</f>
        <v>0</v>
      </c>
      <c r="Q31" s="534" t="s">
        <v>1</v>
      </c>
      <c r="R31" s="535"/>
      <c r="S31" s="535"/>
      <c r="T31" s="59">
        <f>SUM(T18:T30)</f>
        <v>1200</v>
      </c>
      <c r="U31" s="37">
        <f>SUM(U18:U30)</f>
        <v>0</v>
      </c>
      <c r="V31" s="108"/>
      <c r="W31" s="88"/>
      <c r="X31" s="248"/>
    </row>
    <row r="32" spans="2:29" s="2" customFormat="1" ht="13.5" customHeight="1">
      <c r="B32" s="11" t="s">
        <v>598</v>
      </c>
      <c r="C32" s="8"/>
      <c r="D32" s="1"/>
      <c r="E32" s="383"/>
      <c r="F32" s="384"/>
      <c r="G32" s="1"/>
      <c r="H32" s="1"/>
      <c r="I32" s="1"/>
      <c r="J32" s="383"/>
      <c r="K32" s="385"/>
      <c r="L32" s="1"/>
      <c r="M32" s="1"/>
      <c r="N32" s="1"/>
      <c r="O32" s="383"/>
      <c r="P32" s="386"/>
      <c r="Q32" s="1"/>
      <c r="R32" s="1"/>
      <c r="S32" s="1"/>
      <c r="T32" s="383"/>
      <c r="U32" s="385"/>
      <c r="V32" s="1"/>
      <c r="W32" s="1"/>
      <c r="X32" s="1"/>
      <c r="Y32" s="386"/>
      <c r="Z32" s="382"/>
      <c r="AA32" s="387"/>
      <c r="AB32" s="388"/>
      <c r="AC32" s="382"/>
    </row>
    <row r="33" spans="2:28" s="2" customFormat="1" ht="14.25" customHeight="1">
      <c r="B33" s="508" t="s">
        <v>603</v>
      </c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361"/>
      <c r="Z33" s="361"/>
      <c r="AA33" s="361"/>
      <c r="AB33" s="361"/>
    </row>
    <row r="34" spans="2:28" s="2" customFormat="1" ht="14.25" customHeight="1">
      <c r="B34" s="508" t="s">
        <v>599</v>
      </c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</row>
    <row r="35" spans="2:28" s="2" customFormat="1" ht="13.5">
      <c r="B35" s="508" t="s">
        <v>600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</row>
    <row r="36" spans="2:25" s="2" customFormat="1" ht="8.25" customHeight="1">
      <c r="B36" s="11"/>
      <c r="C36" s="1"/>
      <c r="D36" s="1"/>
      <c r="E36" s="383"/>
      <c r="F36" s="384"/>
      <c r="G36" s="1"/>
      <c r="H36" s="1"/>
      <c r="I36" s="1"/>
      <c r="J36" s="383"/>
      <c r="K36" s="385"/>
      <c r="L36" s="1"/>
      <c r="M36" s="1"/>
      <c r="N36" s="1"/>
      <c r="O36" s="383"/>
      <c r="P36" s="386"/>
      <c r="Q36" s="1"/>
      <c r="R36" s="1"/>
      <c r="S36" s="1"/>
      <c r="T36" s="383"/>
      <c r="U36" s="385"/>
      <c r="V36" s="1"/>
      <c r="W36" s="1"/>
      <c r="X36" s="1"/>
      <c r="Y36" s="386"/>
    </row>
    <row r="37" spans="2:24" ht="21.75" customHeight="1">
      <c r="B37" s="21" t="s">
        <v>452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525" t="str">
        <f>'尾張集計表'!M42</f>
        <v>（2022年4月現在）</v>
      </c>
      <c r="X37" s="525"/>
    </row>
    <row r="38" ht="6" customHeight="1"/>
  </sheetData>
  <sheetProtection password="CCCF" sheet="1" selectLockedCells="1"/>
  <mergeCells count="44">
    <mergeCell ref="B31:D31"/>
    <mergeCell ref="G31:I31"/>
    <mergeCell ref="L31:N31"/>
    <mergeCell ref="Q31:S31"/>
    <mergeCell ref="V5:X5"/>
    <mergeCell ref="V17:X17"/>
    <mergeCell ref="Q5:T5"/>
    <mergeCell ref="B15:D15"/>
    <mergeCell ref="G15:I15"/>
    <mergeCell ref="L15:N15"/>
    <mergeCell ref="W37:X37"/>
    <mergeCell ref="C16:E16"/>
    <mergeCell ref="F16:G16"/>
    <mergeCell ref="H16:I16"/>
    <mergeCell ref="O16:P16"/>
    <mergeCell ref="Q16:R16"/>
    <mergeCell ref="B17:E17"/>
    <mergeCell ref="G17:J17"/>
    <mergeCell ref="L17:O17"/>
    <mergeCell ref="Q17:T17"/>
    <mergeCell ref="C4:E4"/>
    <mergeCell ref="F4:G4"/>
    <mergeCell ref="H4:I4"/>
    <mergeCell ref="O4:P4"/>
    <mergeCell ref="Q4:R4"/>
    <mergeCell ref="B5:E5"/>
    <mergeCell ref="G5:J5"/>
    <mergeCell ref="L5:O5"/>
    <mergeCell ref="M3:N3"/>
    <mergeCell ref="O3:S3"/>
    <mergeCell ref="T3:U3"/>
    <mergeCell ref="V3:W3"/>
    <mergeCell ref="G3:L3"/>
    <mergeCell ref="Q15:S15"/>
    <mergeCell ref="B33:X33"/>
    <mergeCell ref="B34:AB34"/>
    <mergeCell ref="B35:AB35"/>
    <mergeCell ref="E2:F2"/>
    <mergeCell ref="M2:N2"/>
    <mergeCell ref="O2:S2"/>
    <mergeCell ref="T2:U2"/>
    <mergeCell ref="V2:X2"/>
    <mergeCell ref="G2:L2"/>
    <mergeCell ref="E3:F3"/>
  </mergeCells>
  <conditionalFormatting sqref="F6">
    <cfRule type="expression" priority="54" dxfId="0" stopIfTrue="1">
      <formula>F6&gt;E6</formula>
    </cfRule>
  </conditionalFormatting>
  <conditionalFormatting sqref="F7">
    <cfRule type="expression" priority="53" dxfId="0" stopIfTrue="1">
      <formula>F7&gt;E7</formula>
    </cfRule>
  </conditionalFormatting>
  <conditionalFormatting sqref="F8">
    <cfRule type="expression" priority="52" dxfId="0" stopIfTrue="1">
      <formula>F8&gt;E8</formula>
    </cfRule>
  </conditionalFormatting>
  <conditionalFormatting sqref="F9">
    <cfRule type="expression" priority="51" dxfId="0" stopIfTrue="1">
      <formula>F9&gt;E9</formula>
    </cfRule>
  </conditionalFormatting>
  <conditionalFormatting sqref="F10">
    <cfRule type="expression" priority="50" dxfId="0" stopIfTrue="1">
      <formula>F10&gt;E10</formula>
    </cfRule>
  </conditionalFormatting>
  <conditionalFormatting sqref="F11">
    <cfRule type="expression" priority="49" dxfId="0" stopIfTrue="1">
      <formula>F11&gt;E11</formula>
    </cfRule>
  </conditionalFormatting>
  <conditionalFormatting sqref="F12">
    <cfRule type="expression" priority="48" dxfId="0" stopIfTrue="1">
      <formula>F12&gt;E12</formula>
    </cfRule>
  </conditionalFormatting>
  <conditionalFormatting sqref="F13">
    <cfRule type="expression" priority="47" dxfId="0" stopIfTrue="1">
      <formula>F13&gt;E13</formula>
    </cfRule>
  </conditionalFormatting>
  <conditionalFormatting sqref="F14">
    <cfRule type="expression" priority="46" dxfId="0" stopIfTrue="1">
      <formula>F14&gt;E14</formula>
    </cfRule>
  </conditionalFormatting>
  <conditionalFormatting sqref="F18">
    <cfRule type="expression" priority="35" dxfId="0" stopIfTrue="1">
      <formula>F18&gt;E18</formula>
    </cfRule>
  </conditionalFormatting>
  <conditionalFormatting sqref="F19">
    <cfRule type="expression" priority="34" dxfId="0" stopIfTrue="1">
      <formula>F19&gt;E19</formula>
    </cfRule>
  </conditionalFormatting>
  <conditionalFormatting sqref="F20">
    <cfRule type="expression" priority="33" dxfId="0" stopIfTrue="1">
      <formula>F20&gt;E20</formula>
    </cfRule>
  </conditionalFormatting>
  <conditionalFormatting sqref="F21">
    <cfRule type="expression" priority="32" dxfId="0" stopIfTrue="1">
      <formula>F21&gt;E21</formula>
    </cfRule>
  </conditionalFormatting>
  <conditionalFormatting sqref="F22">
    <cfRule type="expression" priority="31" dxfId="0" stopIfTrue="1">
      <formula>F22&gt;E22</formula>
    </cfRule>
  </conditionalFormatting>
  <conditionalFormatting sqref="F23">
    <cfRule type="expression" priority="30" dxfId="0" stopIfTrue="1">
      <formula>F23&gt;E23</formula>
    </cfRule>
  </conditionalFormatting>
  <conditionalFormatting sqref="F24">
    <cfRule type="expression" priority="27" dxfId="0" stopIfTrue="1">
      <formula>F24&gt;E24</formula>
    </cfRule>
  </conditionalFormatting>
  <conditionalFormatting sqref="F25">
    <cfRule type="expression" priority="26" dxfId="0" stopIfTrue="1">
      <formula>F25&gt;E25</formula>
    </cfRule>
  </conditionalFormatting>
  <conditionalFormatting sqref="F26">
    <cfRule type="expression" priority="25" dxfId="0" stopIfTrue="1">
      <formula>F26&gt;E26</formula>
    </cfRule>
  </conditionalFormatting>
  <conditionalFormatting sqref="F27">
    <cfRule type="expression" priority="24" dxfId="0" stopIfTrue="1">
      <formula>F27&gt;E27</formula>
    </cfRule>
  </conditionalFormatting>
  <conditionalFormatting sqref="F28">
    <cfRule type="expression" priority="23" dxfId="0" stopIfTrue="1">
      <formula>F28&gt;E28</formula>
    </cfRule>
  </conditionalFormatting>
  <conditionalFormatting sqref="F29">
    <cfRule type="expression" priority="22" dxfId="0" stopIfTrue="1">
      <formula>F29&gt;E29</formula>
    </cfRule>
  </conditionalFormatting>
  <conditionalFormatting sqref="F30">
    <cfRule type="expression" priority="21" dxfId="0" stopIfTrue="1">
      <formula>F30&gt;E30</formula>
    </cfRule>
  </conditionalFormatting>
  <conditionalFormatting sqref="K18">
    <cfRule type="expression" priority="20" dxfId="0" stopIfTrue="1">
      <formula>K18&gt;J18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P8">
    <cfRule type="expression" priority="17" dxfId="0" stopIfTrue="1">
      <formula>P8&gt;O8</formula>
    </cfRule>
  </conditionalFormatting>
  <conditionalFormatting sqref="P18">
    <cfRule type="expression" priority="16" dxfId="0" stopIfTrue="1">
      <formula>P18&gt;O18</formula>
    </cfRule>
  </conditionalFormatting>
  <conditionalFormatting sqref="P19">
    <cfRule type="expression" priority="15" dxfId="0" stopIfTrue="1">
      <formula>P19&gt;O19</formula>
    </cfRule>
  </conditionalFormatting>
  <conditionalFormatting sqref="P20">
    <cfRule type="expression" priority="14" dxfId="0" stopIfTrue="1">
      <formula>P20&gt;O20</formula>
    </cfRule>
  </conditionalFormatting>
  <conditionalFormatting sqref="P21">
    <cfRule type="expression" priority="13" dxfId="0" stopIfTrue="1">
      <formula>P21&gt;O21</formula>
    </cfRule>
  </conditionalFormatting>
  <conditionalFormatting sqref="U6">
    <cfRule type="expression" priority="12" dxfId="0" stopIfTrue="1">
      <formula>U6&gt;T6</formula>
    </cfRule>
  </conditionalFormatting>
  <conditionalFormatting sqref="U18">
    <cfRule type="expression" priority="11" dxfId="0" stopIfTrue="1">
      <formula>U18&gt;T18</formula>
    </cfRule>
  </conditionalFormatting>
  <conditionalFormatting sqref="U19">
    <cfRule type="expression" priority="10" dxfId="0" stopIfTrue="1">
      <formula>U19&gt;T19</formula>
    </cfRule>
  </conditionalFormatting>
  <conditionalFormatting sqref="U20">
    <cfRule type="expression" priority="9" dxfId="0" stopIfTrue="1">
      <formula>U20&gt;T20</formula>
    </cfRule>
  </conditionalFormatting>
  <conditionalFormatting sqref="F12">
    <cfRule type="expression" priority="8" dxfId="0" stopIfTrue="1">
      <formula>F12&gt;E12</formula>
    </cfRule>
  </conditionalFormatting>
  <conditionalFormatting sqref="F13">
    <cfRule type="expression" priority="7" dxfId="0" stopIfTrue="1">
      <formula>F13&gt;E13</formula>
    </cfRule>
  </conditionalFormatting>
  <conditionalFormatting sqref="F9">
    <cfRule type="expression" priority="6" dxfId="0" stopIfTrue="1">
      <formula>F9&gt;E9</formula>
    </cfRule>
  </conditionalFormatting>
  <conditionalFormatting sqref="F10">
    <cfRule type="expression" priority="5" dxfId="0" stopIfTrue="1">
      <formula>F10&gt;E10</formula>
    </cfRule>
  </conditionalFormatting>
  <conditionalFormatting sqref="F11">
    <cfRule type="expression" priority="4" dxfId="0" stopIfTrue="1">
      <formula>F11&gt;E11</formula>
    </cfRule>
  </conditionalFormatting>
  <conditionalFormatting sqref="F12">
    <cfRule type="expression" priority="3" dxfId="0" stopIfTrue="1">
      <formula>F12&gt;E12</formula>
    </cfRule>
  </conditionalFormatting>
  <conditionalFormatting sqref="F11">
    <cfRule type="expression" priority="2" dxfId="0" stopIfTrue="1">
      <formula>F11&gt;E11</formula>
    </cfRule>
  </conditionalFormatting>
  <conditionalFormatting sqref="F12">
    <cfRule type="expression" priority="1" dxfId="0" stopIfTrue="1">
      <formula>F12&gt;E12</formula>
    </cfRule>
  </conditionalFormatting>
  <dataValidations count="2">
    <dataValidation operator="lessThanOrEqual" allowBlank="1" showInputMessage="1" showErrorMessage="1" sqref="H18:J30 R18:T30 C18:E30 M18:O30 R6:T6 M12:N14 R12:S14 T7:T14 M9:N10 M6:O8 H6:J14 O9:O14 R7:S10 B32:B36 C36:Y36 C32:Y32 C6:E14"/>
    <dataValidation errorStyle="warning" type="custom" allowBlank="1" showInputMessage="1" showErrorMessage="1" errorTitle="折込数オーバー" error="入力した折込数が満数を超えている、または50枚単位ではありません。" sqref="K18 U18:U20 P18:P21 F18:F30 P6:P8 U6 F6:F14">
      <formula1>AND(K18&lt;=J18,MOD(K18,50)=0)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PageLayoutView="0" workbookViewId="0" topLeftCell="A1">
      <selection activeCell="G2" sqref="G2:L2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1:24" ht="30" customHeight="1">
      <c r="A3" s="22"/>
      <c r="B3" s="32"/>
      <c r="C3" s="32"/>
      <c r="D3" s="32"/>
      <c r="E3" s="534" t="s">
        <v>5</v>
      </c>
      <c r="F3" s="53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SUM(O4+O12)</f>
        <v>0</v>
      </c>
      <c r="W3" s="590"/>
      <c r="X3" s="49" t="s">
        <v>0</v>
      </c>
    </row>
    <row r="4" spans="2:46" ht="30" customHeight="1">
      <c r="B4" s="22"/>
      <c r="C4" s="562" t="s">
        <v>331</v>
      </c>
      <c r="D4" s="562"/>
      <c r="E4" s="562"/>
      <c r="F4" s="563" t="s">
        <v>8</v>
      </c>
      <c r="G4" s="563"/>
      <c r="H4" s="564">
        <f>SUM(E11+J11+O11+T11)</f>
        <v>11600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SUM(F11+K11+P11+U11)</f>
        <v>0</v>
      </c>
      <c r="P4" s="542"/>
      <c r="Q4" s="565" t="s">
        <v>0</v>
      </c>
      <c r="R4" s="565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534" t="s">
        <v>14</v>
      </c>
      <c r="C5" s="535"/>
      <c r="D5" s="535"/>
      <c r="E5" s="538"/>
      <c r="F5" s="27" t="s">
        <v>12</v>
      </c>
      <c r="G5" s="535" t="s">
        <v>15</v>
      </c>
      <c r="H5" s="535"/>
      <c r="I5" s="535"/>
      <c r="J5" s="538"/>
      <c r="K5" s="25" t="s">
        <v>12</v>
      </c>
      <c r="L5" s="534" t="s">
        <v>16</v>
      </c>
      <c r="M5" s="535"/>
      <c r="N5" s="535"/>
      <c r="O5" s="535"/>
      <c r="P5" s="45" t="s">
        <v>12</v>
      </c>
      <c r="Q5" s="535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36"/>
      <c r="C6" s="222" t="s">
        <v>320</v>
      </c>
      <c r="D6" s="380" t="s">
        <v>414</v>
      </c>
      <c r="E6" s="220">
        <v>2550</v>
      </c>
      <c r="F6" s="102"/>
      <c r="G6" s="23"/>
      <c r="H6" s="109"/>
      <c r="I6" s="110"/>
      <c r="J6" s="111"/>
      <c r="K6" s="19"/>
      <c r="L6" s="50"/>
      <c r="M6" s="124" t="s">
        <v>321</v>
      </c>
      <c r="N6" s="137"/>
      <c r="O6" s="264">
        <v>650</v>
      </c>
      <c r="P6" s="102"/>
      <c r="Q6" s="445"/>
      <c r="R6" s="124"/>
      <c r="S6" s="125"/>
      <c r="T6" s="138"/>
      <c r="U6" s="61"/>
      <c r="V6" s="246"/>
      <c r="W6" s="22"/>
      <c r="X6" s="247"/>
    </row>
    <row r="7" spans="2:24" ht="19.5" customHeight="1">
      <c r="B7" s="40"/>
      <c r="C7" s="175" t="s">
        <v>596</v>
      </c>
      <c r="D7" s="452" t="s">
        <v>434</v>
      </c>
      <c r="E7" s="180">
        <v>2500</v>
      </c>
      <c r="F7" s="86"/>
      <c r="G7" s="41"/>
      <c r="H7" s="112"/>
      <c r="I7" s="113"/>
      <c r="J7" s="114"/>
      <c r="K7" s="46"/>
      <c r="L7" s="40"/>
      <c r="M7" s="112"/>
      <c r="N7" s="219"/>
      <c r="O7" s="161"/>
      <c r="P7" s="92"/>
      <c r="Q7" s="40"/>
      <c r="R7" s="112"/>
      <c r="S7" s="128"/>
      <c r="T7" s="162"/>
      <c r="U7" s="43"/>
      <c r="V7" s="246"/>
      <c r="W7" s="22"/>
      <c r="X7" s="247"/>
    </row>
    <row r="8" spans="2:24" ht="19.5" customHeight="1">
      <c r="B8" s="40"/>
      <c r="C8" s="175" t="s">
        <v>319</v>
      </c>
      <c r="D8" s="452" t="s">
        <v>434</v>
      </c>
      <c r="E8" s="180">
        <v>4400</v>
      </c>
      <c r="F8" s="86"/>
      <c r="G8" s="41"/>
      <c r="H8" s="112"/>
      <c r="I8" s="113"/>
      <c r="J8" s="114"/>
      <c r="K8" s="46"/>
      <c r="L8" s="40"/>
      <c r="M8" s="112"/>
      <c r="N8" s="219"/>
      <c r="O8" s="161"/>
      <c r="P8" s="92"/>
      <c r="Q8" s="40"/>
      <c r="R8" s="112"/>
      <c r="S8" s="128"/>
      <c r="T8" s="162"/>
      <c r="U8" s="43"/>
      <c r="V8" s="246"/>
      <c r="W8" s="22"/>
      <c r="X8" s="247"/>
    </row>
    <row r="9" spans="2:24" ht="19.5" customHeight="1">
      <c r="B9" s="40"/>
      <c r="C9" s="175" t="s">
        <v>384</v>
      </c>
      <c r="D9" s="452" t="s">
        <v>435</v>
      </c>
      <c r="E9" s="180">
        <v>1500</v>
      </c>
      <c r="F9" s="86"/>
      <c r="G9" s="41"/>
      <c r="H9" s="112"/>
      <c r="I9" s="113"/>
      <c r="J9" s="114"/>
      <c r="K9" s="46"/>
      <c r="L9" s="40"/>
      <c r="M9" s="112"/>
      <c r="N9" s="219"/>
      <c r="O9" s="161"/>
      <c r="P9" s="92"/>
      <c r="Q9" s="40"/>
      <c r="R9" s="112"/>
      <c r="S9" s="128"/>
      <c r="T9" s="162"/>
      <c r="U9" s="43"/>
      <c r="V9" s="246"/>
      <c r="W9" s="22"/>
      <c r="X9" s="247"/>
    </row>
    <row r="10" spans="2:24" ht="19.5" customHeight="1">
      <c r="B10" s="35"/>
      <c r="C10" s="165"/>
      <c r="D10" s="166"/>
      <c r="E10" s="164"/>
      <c r="F10" s="38"/>
      <c r="G10" s="26"/>
      <c r="H10" s="165"/>
      <c r="I10" s="163"/>
      <c r="J10" s="134"/>
      <c r="K10" s="33"/>
      <c r="L10" s="35"/>
      <c r="M10" s="170"/>
      <c r="N10" s="172"/>
      <c r="O10" s="174"/>
      <c r="P10" s="87"/>
      <c r="Q10" s="35"/>
      <c r="R10" s="9"/>
      <c r="S10" s="77"/>
      <c r="T10" s="79"/>
      <c r="U10" s="38"/>
      <c r="V10" s="246"/>
      <c r="W10" s="22"/>
      <c r="X10" s="247"/>
    </row>
    <row r="11" spans="2:24" ht="19.5" customHeight="1">
      <c r="B11" s="556" t="s">
        <v>1</v>
      </c>
      <c r="C11" s="557"/>
      <c r="D11" s="557"/>
      <c r="E11" s="44">
        <f>SUM(E6:E10)</f>
        <v>10950</v>
      </c>
      <c r="F11" s="38">
        <f>SUM(F6:F10)</f>
        <v>0</v>
      </c>
      <c r="G11" s="557" t="s">
        <v>1</v>
      </c>
      <c r="H11" s="557"/>
      <c r="I11" s="557"/>
      <c r="J11" s="44"/>
      <c r="K11" s="33"/>
      <c r="L11" s="556" t="s">
        <v>1</v>
      </c>
      <c r="M11" s="557"/>
      <c r="N11" s="558"/>
      <c r="O11" s="34">
        <f>SUM(O6:O10)</f>
        <v>650</v>
      </c>
      <c r="P11" s="87">
        <f>SUM(P6:P10)</f>
        <v>0</v>
      </c>
      <c r="Q11" s="556" t="s">
        <v>1</v>
      </c>
      <c r="R11" s="557"/>
      <c r="S11" s="558"/>
      <c r="T11" s="74"/>
      <c r="U11" s="38"/>
      <c r="V11" s="108"/>
      <c r="W11" s="88"/>
      <c r="X11" s="248"/>
    </row>
    <row r="12" spans="3:18" s="24" customFormat="1" ht="30" customHeight="1">
      <c r="C12" s="562" t="s">
        <v>332</v>
      </c>
      <c r="D12" s="562"/>
      <c r="E12" s="562"/>
      <c r="F12" s="563" t="s">
        <v>8</v>
      </c>
      <c r="G12" s="563"/>
      <c r="H12" s="564">
        <f>SUM(E31+J31+O31+T31)</f>
        <v>33750</v>
      </c>
      <c r="I12" s="563"/>
      <c r="J12" s="4" t="s">
        <v>0</v>
      </c>
      <c r="K12" s="4" t="s">
        <v>11</v>
      </c>
      <c r="L12" s="5"/>
      <c r="M12" s="6" t="s">
        <v>10</v>
      </c>
      <c r="N12" s="5"/>
      <c r="O12" s="542">
        <f>SUM(F31+K31+P31+U31)</f>
        <v>0</v>
      </c>
      <c r="P12" s="542"/>
      <c r="Q12" s="565" t="s">
        <v>0</v>
      </c>
      <c r="R12" s="565"/>
    </row>
    <row r="13" spans="2:24" ht="19.5" customHeight="1">
      <c r="B13" s="534" t="s">
        <v>14</v>
      </c>
      <c r="C13" s="535"/>
      <c r="D13" s="535"/>
      <c r="E13" s="538"/>
      <c r="F13" s="27" t="s">
        <v>12</v>
      </c>
      <c r="G13" s="535" t="s">
        <v>15</v>
      </c>
      <c r="H13" s="535"/>
      <c r="I13" s="535"/>
      <c r="J13" s="538"/>
      <c r="K13" s="25" t="s">
        <v>12</v>
      </c>
      <c r="L13" s="534" t="s">
        <v>16</v>
      </c>
      <c r="M13" s="535"/>
      <c r="N13" s="535"/>
      <c r="O13" s="535"/>
      <c r="P13" s="45" t="s">
        <v>12</v>
      </c>
      <c r="Q13" s="535" t="s">
        <v>13</v>
      </c>
      <c r="R13" s="535"/>
      <c r="S13" s="535"/>
      <c r="T13" s="538"/>
      <c r="U13" s="27" t="s">
        <v>12</v>
      </c>
      <c r="V13" s="534" t="s">
        <v>390</v>
      </c>
      <c r="W13" s="535"/>
      <c r="X13" s="536"/>
    </row>
    <row r="14" spans="2:24" ht="19.5" customHeight="1">
      <c r="B14" s="36"/>
      <c r="C14" s="222" t="s">
        <v>619</v>
      </c>
      <c r="D14" s="380" t="s">
        <v>460</v>
      </c>
      <c r="E14" s="220">
        <v>3200</v>
      </c>
      <c r="F14" s="102"/>
      <c r="G14" s="23"/>
      <c r="H14" s="112"/>
      <c r="I14" s="113"/>
      <c r="J14" s="114"/>
      <c r="K14" s="230"/>
      <c r="L14" s="50"/>
      <c r="M14" s="221" t="s">
        <v>328</v>
      </c>
      <c r="N14" s="125"/>
      <c r="O14" s="264">
        <v>1000</v>
      </c>
      <c r="P14" s="102"/>
      <c r="Q14" s="23"/>
      <c r="R14" s="109" t="s">
        <v>330</v>
      </c>
      <c r="S14" s="110"/>
      <c r="T14" s="220">
        <v>50</v>
      </c>
      <c r="U14" s="102"/>
      <c r="V14" s="246"/>
      <c r="W14" s="22"/>
      <c r="X14" s="247"/>
    </row>
    <row r="15" spans="2:24" ht="19.5" customHeight="1">
      <c r="B15" s="40"/>
      <c r="C15" s="175" t="s">
        <v>620</v>
      </c>
      <c r="D15" s="452" t="s">
        <v>460</v>
      </c>
      <c r="E15" s="180">
        <v>1750</v>
      </c>
      <c r="F15" s="86"/>
      <c r="G15" s="41"/>
      <c r="H15" s="112"/>
      <c r="I15" s="113"/>
      <c r="J15" s="180"/>
      <c r="K15" s="230"/>
      <c r="L15" s="40"/>
      <c r="M15" s="112" t="s">
        <v>327</v>
      </c>
      <c r="N15" s="128"/>
      <c r="O15" s="193">
        <v>650</v>
      </c>
      <c r="P15" s="86"/>
      <c r="Q15" s="41"/>
      <c r="R15" s="112" t="s">
        <v>324</v>
      </c>
      <c r="S15" s="113"/>
      <c r="T15" s="180">
        <v>200</v>
      </c>
      <c r="U15" s="86"/>
      <c r="V15" s="246"/>
      <c r="W15" s="22"/>
      <c r="X15" s="247"/>
    </row>
    <row r="16" spans="2:24" ht="19.5" customHeight="1">
      <c r="B16" s="40"/>
      <c r="C16" s="175" t="s">
        <v>325</v>
      </c>
      <c r="D16" s="452" t="s">
        <v>460</v>
      </c>
      <c r="E16" s="180">
        <v>1850</v>
      </c>
      <c r="F16" s="86"/>
      <c r="G16" s="41"/>
      <c r="H16" s="112"/>
      <c r="I16" s="113"/>
      <c r="J16" s="114"/>
      <c r="K16" s="230"/>
      <c r="L16" s="40"/>
      <c r="M16" s="112" t="s">
        <v>324</v>
      </c>
      <c r="N16" s="128"/>
      <c r="O16" s="193">
        <v>1100</v>
      </c>
      <c r="P16" s="86"/>
      <c r="Q16" s="41"/>
      <c r="R16" s="112" t="s">
        <v>322</v>
      </c>
      <c r="S16" s="113"/>
      <c r="T16" s="180">
        <v>150</v>
      </c>
      <c r="U16" s="86"/>
      <c r="V16" s="246"/>
      <c r="W16" s="22"/>
      <c r="X16" s="247"/>
    </row>
    <row r="17" spans="2:24" ht="19.5" customHeight="1">
      <c r="B17" s="40"/>
      <c r="C17" s="175" t="s">
        <v>621</v>
      </c>
      <c r="D17" s="452" t="s">
        <v>460</v>
      </c>
      <c r="E17" s="180">
        <v>1100</v>
      </c>
      <c r="F17" s="86"/>
      <c r="G17" s="41"/>
      <c r="H17" s="175"/>
      <c r="I17" s="113"/>
      <c r="J17" s="114"/>
      <c r="K17" s="230"/>
      <c r="L17" s="40"/>
      <c r="M17" s="112" t="s">
        <v>326</v>
      </c>
      <c r="N17" s="128"/>
      <c r="O17" s="193">
        <v>150</v>
      </c>
      <c r="P17" s="86"/>
      <c r="Q17" s="41"/>
      <c r="R17" s="112" t="s">
        <v>329</v>
      </c>
      <c r="S17" s="113"/>
      <c r="T17" s="180">
        <v>100</v>
      </c>
      <c r="U17" s="86"/>
      <c r="V17" s="246"/>
      <c r="W17" s="22"/>
      <c r="X17" s="247"/>
    </row>
    <row r="18" spans="2:24" ht="19.5" customHeight="1">
      <c r="B18" s="71" t="s">
        <v>622</v>
      </c>
      <c r="C18" s="175" t="s">
        <v>623</v>
      </c>
      <c r="D18" s="452" t="s">
        <v>460</v>
      </c>
      <c r="E18" s="180">
        <v>1450</v>
      </c>
      <c r="F18" s="86"/>
      <c r="G18" s="41"/>
      <c r="H18" s="175"/>
      <c r="I18" s="113"/>
      <c r="J18" s="114"/>
      <c r="K18" s="230"/>
      <c r="L18" s="40"/>
      <c r="M18" s="112" t="s">
        <v>322</v>
      </c>
      <c r="N18" s="128"/>
      <c r="O18" s="193">
        <v>150</v>
      </c>
      <c r="P18" s="86"/>
      <c r="Q18" s="41"/>
      <c r="R18" s="112"/>
      <c r="S18" s="113"/>
      <c r="T18" s="114"/>
      <c r="U18" s="86"/>
      <c r="V18" s="246"/>
      <c r="W18" s="22" t="s">
        <v>448</v>
      </c>
      <c r="X18" s="247"/>
    </row>
    <row r="19" spans="2:24" ht="19.5" customHeight="1">
      <c r="B19" s="71"/>
      <c r="C19" s="175" t="s">
        <v>327</v>
      </c>
      <c r="D19" s="452" t="s">
        <v>460</v>
      </c>
      <c r="E19" s="180">
        <v>2500</v>
      </c>
      <c r="F19" s="86"/>
      <c r="G19" s="41"/>
      <c r="H19" s="112"/>
      <c r="I19" s="113"/>
      <c r="J19" s="114"/>
      <c r="K19" s="230"/>
      <c r="L19" s="40"/>
      <c r="M19" s="112"/>
      <c r="N19" s="128"/>
      <c r="O19" s="193"/>
      <c r="P19" s="92"/>
      <c r="Q19" s="41"/>
      <c r="R19" s="112"/>
      <c r="S19" s="113"/>
      <c r="T19" s="114"/>
      <c r="U19" s="43"/>
      <c r="V19" s="246"/>
      <c r="W19" s="11" t="s">
        <v>421</v>
      </c>
      <c r="X19" s="247"/>
    </row>
    <row r="20" spans="2:24" ht="19.5" customHeight="1">
      <c r="B20" s="71"/>
      <c r="C20" s="175" t="s">
        <v>624</v>
      </c>
      <c r="D20" s="452" t="s">
        <v>460</v>
      </c>
      <c r="E20" s="180">
        <v>2400</v>
      </c>
      <c r="F20" s="86"/>
      <c r="G20" s="41"/>
      <c r="H20" s="112"/>
      <c r="I20" s="113"/>
      <c r="J20" s="114"/>
      <c r="K20" s="230"/>
      <c r="L20" s="40"/>
      <c r="M20" s="175"/>
      <c r="N20" s="197"/>
      <c r="O20" s="193"/>
      <c r="P20" s="270"/>
      <c r="Q20" s="41"/>
      <c r="R20" s="175"/>
      <c r="S20" s="187"/>
      <c r="T20" s="180"/>
      <c r="U20" s="225"/>
      <c r="V20" s="246"/>
      <c r="W20" s="255" t="s">
        <v>449</v>
      </c>
      <c r="X20" s="247"/>
    </row>
    <row r="21" spans="2:24" ht="19.5" customHeight="1">
      <c r="B21" s="71"/>
      <c r="C21" s="175" t="s">
        <v>324</v>
      </c>
      <c r="D21" s="452" t="s">
        <v>460</v>
      </c>
      <c r="E21" s="471">
        <v>5750</v>
      </c>
      <c r="F21" s="86"/>
      <c r="G21" s="41"/>
      <c r="H21" s="112"/>
      <c r="I21" s="113"/>
      <c r="J21" s="114"/>
      <c r="K21" s="230"/>
      <c r="L21" s="40"/>
      <c r="M21" s="175"/>
      <c r="N21" s="197"/>
      <c r="O21" s="193"/>
      <c r="P21" s="270"/>
      <c r="Q21" s="41"/>
      <c r="R21" s="175"/>
      <c r="S21" s="187"/>
      <c r="T21" s="180"/>
      <c r="U21" s="225"/>
      <c r="V21" s="246"/>
      <c r="W21" s="11"/>
      <c r="X21" s="247"/>
    </row>
    <row r="22" spans="2:24" ht="19.5" customHeight="1">
      <c r="B22" s="71"/>
      <c r="C22" s="175" t="s">
        <v>625</v>
      </c>
      <c r="D22" s="452" t="s">
        <v>460</v>
      </c>
      <c r="E22" s="180">
        <v>1450</v>
      </c>
      <c r="F22" s="86"/>
      <c r="G22" s="41"/>
      <c r="H22" s="112"/>
      <c r="I22" s="113"/>
      <c r="J22" s="114"/>
      <c r="K22" s="46"/>
      <c r="L22" s="40"/>
      <c r="M22" s="175"/>
      <c r="N22" s="197"/>
      <c r="O22" s="193"/>
      <c r="P22" s="270"/>
      <c r="Q22" s="41"/>
      <c r="R22" s="175"/>
      <c r="S22" s="113"/>
      <c r="T22" s="114"/>
      <c r="U22" s="43"/>
      <c r="V22" s="246"/>
      <c r="W22" s="11"/>
      <c r="X22" s="247"/>
    </row>
    <row r="23" spans="2:24" ht="19.5" customHeight="1">
      <c r="B23" s="71"/>
      <c r="C23" s="175" t="s">
        <v>323</v>
      </c>
      <c r="D23" s="452" t="s">
        <v>626</v>
      </c>
      <c r="E23" s="180">
        <v>3100</v>
      </c>
      <c r="F23" s="86"/>
      <c r="G23" s="41"/>
      <c r="H23" s="175"/>
      <c r="I23" s="187"/>
      <c r="J23" s="180"/>
      <c r="K23" s="230"/>
      <c r="L23" s="40"/>
      <c r="M23" s="175"/>
      <c r="N23" s="197"/>
      <c r="O23" s="193"/>
      <c r="P23" s="270"/>
      <c r="Q23" s="41"/>
      <c r="R23" s="175"/>
      <c r="S23" s="187"/>
      <c r="T23" s="180"/>
      <c r="U23" s="225"/>
      <c r="V23" s="246"/>
      <c r="W23" s="11"/>
      <c r="X23" s="247"/>
    </row>
    <row r="24" spans="2:24" ht="19.5" customHeight="1">
      <c r="B24" s="71"/>
      <c r="C24" s="175" t="s">
        <v>627</v>
      </c>
      <c r="D24" s="452" t="s">
        <v>628</v>
      </c>
      <c r="E24" s="180">
        <v>2150</v>
      </c>
      <c r="F24" s="86"/>
      <c r="G24" s="41"/>
      <c r="H24" s="112"/>
      <c r="I24" s="113"/>
      <c r="J24" s="114"/>
      <c r="K24" s="46"/>
      <c r="L24" s="40"/>
      <c r="M24" s="175"/>
      <c r="N24" s="197"/>
      <c r="O24" s="193"/>
      <c r="P24" s="92"/>
      <c r="Q24" s="41"/>
      <c r="R24" s="175"/>
      <c r="S24" s="187"/>
      <c r="T24" s="180"/>
      <c r="U24" s="43"/>
      <c r="V24" s="246"/>
      <c r="W24" s="11"/>
      <c r="X24" s="247"/>
    </row>
    <row r="25" spans="2:24" ht="19.5" customHeight="1">
      <c r="B25" s="71"/>
      <c r="C25" s="175" t="s">
        <v>326</v>
      </c>
      <c r="D25" s="452" t="s">
        <v>460</v>
      </c>
      <c r="E25" s="180">
        <v>1150</v>
      </c>
      <c r="F25" s="86"/>
      <c r="G25" s="41"/>
      <c r="H25" s="112"/>
      <c r="I25" s="113"/>
      <c r="J25" s="114"/>
      <c r="K25" s="46"/>
      <c r="L25" s="40"/>
      <c r="M25" s="175"/>
      <c r="N25" s="197"/>
      <c r="O25" s="193"/>
      <c r="P25" s="270"/>
      <c r="Q25" s="41"/>
      <c r="R25" s="175"/>
      <c r="S25" s="187"/>
      <c r="T25" s="180"/>
      <c r="U25" s="43"/>
      <c r="V25" s="246"/>
      <c r="W25" s="11"/>
      <c r="X25" s="247"/>
    </row>
    <row r="26" spans="2:24" ht="19.5" customHeight="1">
      <c r="B26" s="71"/>
      <c r="C26" s="175" t="s">
        <v>322</v>
      </c>
      <c r="D26" s="452" t="s">
        <v>460</v>
      </c>
      <c r="E26" s="180">
        <v>1000</v>
      </c>
      <c r="F26" s="86"/>
      <c r="G26" s="41"/>
      <c r="H26" s="112"/>
      <c r="I26" s="113"/>
      <c r="J26" s="114"/>
      <c r="K26" s="46"/>
      <c r="L26" s="40"/>
      <c r="M26" s="175"/>
      <c r="N26" s="197"/>
      <c r="O26" s="193"/>
      <c r="P26" s="92"/>
      <c r="Q26" s="41"/>
      <c r="R26" s="175"/>
      <c r="S26" s="187"/>
      <c r="T26" s="180"/>
      <c r="U26" s="43"/>
      <c r="V26" s="246"/>
      <c r="W26" s="11"/>
      <c r="X26" s="247"/>
    </row>
    <row r="27" spans="2:24" ht="19.5" customHeight="1">
      <c r="B27" s="71" t="s">
        <v>629</v>
      </c>
      <c r="C27" s="175" t="s">
        <v>630</v>
      </c>
      <c r="D27" s="452" t="s">
        <v>626</v>
      </c>
      <c r="E27" s="180">
        <v>1350</v>
      </c>
      <c r="F27" s="86"/>
      <c r="G27" s="41"/>
      <c r="H27" s="112"/>
      <c r="I27" s="113"/>
      <c r="J27" s="114"/>
      <c r="K27" s="46"/>
      <c r="L27" s="40"/>
      <c r="M27" s="175"/>
      <c r="N27" s="197"/>
      <c r="O27" s="193"/>
      <c r="P27" s="270"/>
      <c r="Q27" s="41"/>
      <c r="R27" s="175"/>
      <c r="S27" s="187"/>
      <c r="T27" s="180"/>
      <c r="U27" s="43"/>
      <c r="V27" s="246"/>
      <c r="W27" s="22" t="s">
        <v>439</v>
      </c>
      <c r="X27" s="247"/>
    </row>
    <row r="28" spans="2:24" ht="19.5" customHeight="1">
      <c r="B28" s="249"/>
      <c r="C28" s="175"/>
      <c r="D28" s="187"/>
      <c r="E28" s="180"/>
      <c r="F28" s="92"/>
      <c r="G28" s="41"/>
      <c r="H28" s="112"/>
      <c r="I28" s="113"/>
      <c r="J28" s="114"/>
      <c r="K28" s="46"/>
      <c r="L28" s="40"/>
      <c r="M28" s="175"/>
      <c r="N28" s="197"/>
      <c r="O28" s="193"/>
      <c r="P28" s="270"/>
      <c r="Q28" s="41"/>
      <c r="R28" s="175"/>
      <c r="S28" s="187"/>
      <c r="T28" s="180"/>
      <c r="U28" s="225"/>
      <c r="V28" s="246"/>
      <c r="W28" s="22"/>
      <c r="X28" s="247"/>
    </row>
    <row r="29" spans="2:24" ht="19.5" customHeight="1">
      <c r="B29" s="40"/>
      <c r="C29" s="175"/>
      <c r="D29" s="187"/>
      <c r="E29" s="180"/>
      <c r="F29" s="43"/>
      <c r="G29" s="41"/>
      <c r="H29" s="175"/>
      <c r="I29" s="187"/>
      <c r="J29" s="180"/>
      <c r="K29" s="46"/>
      <c r="L29" s="40"/>
      <c r="M29" s="175"/>
      <c r="N29" s="197"/>
      <c r="O29" s="193"/>
      <c r="P29" s="92"/>
      <c r="Q29" s="41"/>
      <c r="R29" s="175"/>
      <c r="S29" s="187"/>
      <c r="T29" s="180"/>
      <c r="U29" s="43"/>
      <c r="V29" s="246"/>
      <c r="W29" s="22"/>
      <c r="X29" s="247"/>
    </row>
    <row r="30" spans="2:24" ht="19.5" customHeight="1">
      <c r="B30" s="35"/>
      <c r="C30" s="170"/>
      <c r="D30" s="163"/>
      <c r="E30" s="176"/>
      <c r="F30" s="38"/>
      <c r="G30" s="26"/>
      <c r="H30" s="170"/>
      <c r="I30" s="163"/>
      <c r="J30" s="176"/>
      <c r="K30" s="33"/>
      <c r="L30" s="35"/>
      <c r="M30" s="170"/>
      <c r="N30" s="172"/>
      <c r="O30" s="174"/>
      <c r="P30" s="87"/>
      <c r="Q30" s="26"/>
      <c r="R30" s="170"/>
      <c r="S30" s="163"/>
      <c r="T30" s="176"/>
      <c r="U30" s="38"/>
      <c r="V30" s="246"/>
      <c r="W30" s="22"/>
      <c r="X30" s="247"/>
    </row>
    <row r="31" spans="2:24" ht="19.5" customHeight="1">
      <c r="B31" s="534" t="s">
        <v>1</v>
      </c>
      <c r="C31" s="535"/>
      <c r="D31" s="535"/>
      <c r="E31" s="59">
        <f>SUM(E14:E30)</f>
        <v>30200</v>
      </c>
      <c r="F31" s="37">
        <f>SUM(F14:F30)</f>
        <v>0</v>
      </c>
      <c r="G31" s="535" t="s">
        <v>1</v>
      </c>
      <c r="H31" s="535"/>
      <c r="I31" s="535"/>
      <c r="J31" s="59">
        <f>SUM(J14:J30)</f>
        <v>0</v>
      </c>
      <c r="K31" s="18">
        <f>SUM(K14:K30)</f>
        <v>0</v>
      </c>
      <c r="L31" s="534" t="s">
        <v>1</v>
      </c>
      <c r="M31" s="535"/>
      <c r="N31" s="538"/>
      <c r="O31" s="16">
        <f>SUM(O14:O30)</f>
        <v>3050</v>
      </c>
      <c r="P31" s="90">
        <f>SUM(P14:P30)</f>
        <v>0</v>
      </c>
      <c r="Q31" s="535" t="s">
        <v>1</v>
      </c>
      <c r="R31" s="535"/>
      <c r="S31" s="535"/>
      <c r="T31" s="59">
        <f>SUM(T14:T30)</f>
        <v>500</v>
      </c>
      <c r="U31" s="37">
        <f>SUM(U14:U30)</f>
        <v>0</v>
      </c>
      <c r="V31" s="108"/>
      <c r="W31" s="88"/>
      <c r="X31" s="248"/>
    </row>
    <row r="32" spans="2:29" s="2" customFormat="1" ht="13.5" customHeight="1">
      <c r="B32" s="11" t="s">
        <v>598</v>
      </c>
      <c r="C32" s="8"/>
      <c r="D32" s="1"/>
      <c r="E32" s="383"/>
      <c r="F32" s="384"/>
      <c r="G32" s="1"/>
      <c r="H32" s="1"/>
      <c r="I32" s="1"/>
      <c r="J32" s="383"/>
      <c r="K32" s="385"/>
      <c r="L32" s="1"/>
      <c r="M32" s="1"/>
      <c r="N32" s="1"/>
      <c r="O32" s="383"/>
      <c r="P32" s="386"/>
      <c r="Q32" s="1"/>
      <c r="R32" s="1"/>
      <c r="S32" s="1"/>
      <c r="T32" s="383"/>
      <c r="U32" s="385"/>
      <c r="V32" s="1"/>
      <c r="W32" s="1"/>
      <c r="X32" s="1"/>
      <c r="Y32" s="386"/>
      <c r="Z32" s="382"/>
      <c r="AA32" s="387"/>
      <c r="AB32" s="388"/>
      <c r="AC32" s="382"/>
    </row>
    <row r="33" spans="2:28" s="2" customFormat="1" ht="14.25" customHeight="1">
      <c r="B33" s="508" t="s">
        <v>603</v>
      </c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361"/>
      <c r="Z33" s="361"/>
      <c r="AA33" s="361"/>
      <c r="AB33" s="361"/>
    </row>
    <row r="34" spans="2:28" s="2" customFormat="1" ht="14.25" customHeight="1">
      <c r="B34" s="508" t="s">
        <v>599</v>
      </c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</row>
    <row r="35" spans="2:28" s="2" customFormat="1" ht="13.5">
      <c r="B35" s="508" t="s">
        <v>600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</row>
    <row r="36" spans="2:25" s="2" customFormat="1" ht="8.25" customHeight="1">
      <c r="B36" s="11"/>
      <c r="C36" s="1"/>
      <c r="D36" s="1"/>
      <c r="E36" s="383"/>
      <c r="F36" s="384"/>
      <c r="G36" s="1"/>
      <c r="H36" s="1"/>
      <c r="I36" s="1"/>
      <c r="J36" s="383"/>
      <c r="K36" s="385"/>
      <c r="L36" s="1"/>
      <c r="M36" s="1"/>
      <c r="N36" s="1"/>
      <c r="O36" s="383"/>
      <c r="P36" s="386"/>
      <c r="Q36" s="1"/>
      <c r="R36" s="1"/>
      <c r="S36" s="1"/>
      <c r="T36" s="383"/>
      <c r="U36" s="385"/>
      <c r="V36" s="1"/>
      <c r="W36" s="1"/>
      <c r="X36" s="1"/>
      <c r="Y36" s="386"/>
    </row>
    <row r="37" spans="2:24" ht="21.75" customHeight="1">
      <c r="B37" s="21" t="s">
        <v>452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525" t="str">
        <f>'尾張集計表'!M42</f>
        <v>（2022年4月現在）</v>
      </c>
      <c r="X37" s="525"/>
    </row>
  </sheetData>
  <sheetProtection password="CCCF" sheet="1" selectLockedCells="1"/>
  <mergeCells count="44">
    <mergeCell ref="T3:U3"/>
    <mergeCell ref="V3:W3"/>
    <mergeCell ref="G3:L3"/>
    <mergeCell ref="E2:F2"/>
    <mergeCell ref="M2:N2"/>
    <mergeCell ref="O2:S2"/>
    <mergeCell ref="T2:U2"/>
    <mergeCell ref="V2:X2"/>
    <mergeCell ref="G2:L2"/>
    <mergeCell ref="C4:E4"/>
    <mergeCell ref="F4:G4"/>
    <mergeCell ref="H4:I4"/>
    <mergeCell ref="O4:P4"/>
    <mergeCell ref="Q4:R4"/>
    <mergeCell ref="E3:F3"/>
    <mergeCell ref="M3:N3"/>
    <mergeCell ref="O3:S3"/>
    <mergeCell ref="Q13:T13"/>
    <mergeCell ref="B5:E5"/>
    <mergeCell ref="G5:J5"/>
    <mergeCell ref="L5:O5"/>
    <mergeCell ref="Q5:T5"/>
    <mergeCell ref="B11:D11"/>
    <mergeCell ref="G11:I11"/>
    <mergeCell ref="L11:N11"/>
    <mergeCell ref="Q11:S11"/>
    <mergeCell ref="V5:X5"/>
    <mergeCell ref="V13:X13"/>
    <mergeCell ref="C12:E12"/>
    <mergeCell ref="F12:G12"/>
    <mergeCell ref="H12:I12"/>
    <mergeCell ref="O12:P12"/>
    <mergeCell ref="Q12:R12"/>
    <mergeCell ref="B13:E13"/>
    <mergeCell ref="G13:J13"/>
    <mergeCell ref="L13:O13"/>
    <mergeCell ref="B33:X33"/>
    <mergeCell ref="B34:AB34"/>
    <mergeCell ref="B35:AB35"/>
    <mergeCell ref="W37:X37"/>
    <mergeCell ref="B31:D31"/>
    <mergeCell ref="G31:I31"/>
    <mergeCell ref="L31:N31"/>
    <mergeCell ref="Q31:S31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4">
    <cfRule type="expression" priority="27" dxfId="0" stopIfTrue="1">
      <formula>F14&gt;E14</formula>
    </cfRule>
  </conditionalFormatting>
  <conditionalFormatting sqref="F15">
    <cfRule type="expression" priority="26" dxfId="0" stopIfTrue="1">
      <formula>F15&gt;E15</formula>
    </cfRule>
  </conditionalFormatting>
  <conditionalFormatting sqref="F16">
    <cfRule type="expression" priority="25" dxfId="0" stopIfTrue="1">
      <formula>F16&gt;E16</formula>
    </cfRule>
  </conditionalFormatting>
  <conditionalFormatting sqref="F17">
    <cfRule type="expression" priority="24" dxfId="0" stopIfTrue="1">
      <formula>F17&gt;E17</formula>
    </cfRule>
  </conditionalFormatting>
  <conditionalFormatting sqref="F18">
    <cfRule type="expression" priority="23" dxfId="0" stopIfTrue="1">
      <formula>F18&gt;E18</formula>
    </cfRule>
  </conditionalFormatting>
  <conditionalFormatting sqref="F19">
    <cfRule type="expression" priority="22" dxfId="0" stopIfTrue="1">
      <formula>F19&gt;E19</formula>
    </cfRule>
  </conditionalFormatting>
  <conditionalFormatting sqref="F20">
    <cfRule type="expression" priority="21" dxfId="0" stopIfTrue="1">
      <formula>F20&gt;E20</formula>
    </cfRule>
  </conditionalFormatting>
  <conditionalFormatting sqref="F21">
    <cfRule type="expression" priority="20" dxfId="0" stopIfTrue="1">
      <formula>F21&gt;E21</formula>
    </cfRule>
  </conditionalFormatting>
  <conditionalFormatting sqref="F22">
    <cfRule type="expression" priority="19" dxfId="0" stopIfTrue="1">
      <formula>F22&gt;E22</formula>
    </cfRule>
  </conditionalFormatting>
  <conditionalFormatting sqref="F23">
    <cfRule type="expression" priority="18" dxfId="0" stopIfTrue="1">
      <formula>F23&gt;E23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26">
    <cfRule type="expression" priority="15" dxfId="0" stopIfTrue="1">
      <formula>F26&gt;E26</formula>
    </cfRule>
  </conditionalFormatting>
  <conditionalFormatting sqref="F27">
    <cfRule type="expression" priority="14" dxfId="0" stopIfTrue="1">
      <formula>F27&gt;E27</formula>
    </cfRule>
  </conditionalFormatting>
  <conditionalFormatting sqref="F28">
    <cfRule type="expression" priority="13" dxfId="0" stopIfTrue="1">
      <formula>F28&gt;E28</formula>
    </cfRule>
  </conditionalFormatting>
  <conditionalFormatting sqref="P6">
    <cfRule type="expression" priority="12" dxfId="0" stopIfTrue="1">
      <formula>P6&gt;O6</formula>
    </cfRule>
  </conditionalFormatting>
  <conditionalFormatting sqref="P14">
    <cfRule type="expression" priority="11" dxfId="0" stopIfTrue="1">
      <formula>P14&gt;O14</formula>
    </cfRule>
  </conditionalFormatting>
  <conditionalFormatting sqref="P15">
    <cfRule type="expression" priority="10" dxfId="0" stopIfTrue="1">
      <formula>P15&gt;O15</formula>
    </cfRule>
  </conditionalFormatting>
  <conditionalFormatting sqref="P16">
    <cfRule type="expression" priority="9" dxfId="0" stopIfTrue="1">
      <formula>P16&gt;O16</formula>
    </cfRule>
  </conditionalFormatting>
  <conditionalFormatting sqref="P17">
    <cfRule type="expression" priority="8" dxfId="0" stopIfTrue="1">
      <formula>P17&gt;O17</formula>
    </cfRule>
  </conditionalFormatting>
  <conditionalFormatting sqref="P18">
    <cfRule type="expression" priority="7" dxfId="0" stopIfTrue="1">
      <formula>P18&gt;O18</formula>
    </cfRule>
  </conditionalFormatting>
  <conditionalFormatting sqref="P19">
    <cfRule type="expression" priority="6" dxfId="0" stopIfTrue="1">
      <formula>P19&gt;O19</formula>
    </cfRule>
  </conditionalFormatting>
  <conditionalFormatting sqref="U14">
    <cfRule type="expression" priority="5" dxfId="0" stopIfTrue="1">
      <formula>U14&gt;T14</formula>
    </cfRule>
  </conditionalFormatting>
  <conditionalFormatting sqref="U15">
    <cfRule type="expression" priority="4" dxfId="0" stopIfTrue="1">
      <formula>U15&gt;T15</formula>
    </cfRule>
  </conditionalFormatting>
  <conditionalFormatting sqref="U16">
    <cfRule type="expression" priority="3" dxfId="0" stopIfTrue="1">
      <formula>U16&gt;T16</formula>
    </cfRule>
  </conditionalFormatting>
  <conditionalFormatting sqref="U17">
    <cfRule type="expression" priority="2" dxfId="0" stopIfTrue="1">
      <formula>U17&gt;T17</formula>
    </cfRule>
  </conditionalFormatting>
  <conditionalFormatting sqref="U18">
    <cfRule type="expression" priority="1" dxfId="0" stopIfTrue="1">
      <formula>U18&gt;T18</formula>
    </cfRule>
  </conditionalFormatting>
  <dataValidations count="2">
    <dataValidation operator="lessThanOrEqual" allowBlank="1" showInputMessage="1" showErrorMessage="1" sqref="H6:J9 H10:I10 M6:O10 R6:T9 B32:B36 C6:E10 M14:O30 C14:E30 R14:T30 H14:J30 C32:Y32 C36:Y36"/>
    <dataValidation errorStyle="warning" type="custom" allowBlank="1" showInputMessage="1" showErrorMessage="1" errorTitle="折込数オーバー" error="入力した折込数が満数を超えている、または50枚単位ではありません。" sqref="P14:P19 P6 F14:F28 U14:U18 F6:F9">
      <formula1>AND(P14&lt;=O14,MOD(P14,50)=0)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1" width="6.375" style="285" bestFit="1" customWidth="1"/>
    <col min="2" max="2" width="7.25390625" style="285" bestFit="1" customWidth="1"/>
    <col min="3" max="3" width="49.625" style="285" customWidth="1"/>
    <col min="4" max="4" width="6.375" style="285" bestFit="1" customWidth="1"/>
    <col min="5" max="10" width="8.625" style="285" customWidth="1"/>
    <col min="11" max="11" width="11.625" style="285" bestFit="1" customWidth="1"/>
    <col min="12" max="16384" width="9.00390625" style="285" customWidth="1"/>
  </cols>
  <sheetData>
    <row r="1" ht="17.25">
      <c r="A1" s="284" t="s">
        <v>594</v>
      </c>
    </row>
    <row r="2" spans="1:11" ht="12" customHeight="1">
      <c r="A2" s="286"/>
      <c r="B2" s="287"/>
      <c r="C2" s="287"/>
      <c r="D2" s="287"/>
      <c r="E2" s="287"/>
      <c r="F2" s="287"/>
      <c r="G2" s="287"/>
      <c r="H2" s="287"/>
      <c r="I2" s="287"/>
      <c r="J2" s="287"/>
      <c r="K2" s="288"/>
    </row>
    <row r="3" spans="1:11" ht="15" customHeight="1">
      <c r="A3" s="287"/>
      <c r="B3" s="287"/>
      <c r="C3" s="287"/>
      <c r="D3" s="289"/>
      <c r="G3" s="287"/>
      <c r="H3" s="287"/>
      <c r="I3" s="287"/>
      <c r="J3" s="287"/>
      <c r="K3" s="288" t="s">
        <v>466</v>
      </c>
    </row>
    <row r="4" spans="1:11" ht="5.25" customHeight="1" thickBot="1">
      <c r="A4" s="287"/>
      <c r="B4" s="287"/>
      <c r="C4" s="287"/>
      <c r="D4" s="289"/>
      <c r="G4" s="287"/>
      <c r="H4" s="287"/>
      <c r="I4" s="287"/>
      <c r="J4" s="287"/>
      <c r="K4" s="288"/>
    </row>
    <row r="5" spans="1:11" ht="13.5">
      <c r="A5" s="290"/>
      <c r="B5" s="291"/>
      <c r="C5" s="291"/>
      <c r="D5" s="291" t="s">
        <v>498</v>
      </c>
      <c r="E5" s="292" t="s">
        <v>499</v>
      </c>
      <c r="F5" s="292" t="s">
        <v>500</v>
      </c>
      <c r="G5" s="292" t="s">
        <v>501</v>
      </c>
      <c r="H5" s="292" t="s">
        <v>502</v>
      </c>
      <c r="I5" s="292" t="s">
        <v>503</v>
      </c>
      <c r="J5" s="293" t="s">
        <v>387</v>
      </c>
      <c r="K5" s="475" t="s">
        <v>465</v>
      </c>
    </row>
    <row r="6" spans="1:11" ht="14.25" thickBot="1">
      <c r="A6" s="294" t="s">
        <v>467</v>
      </c>
      <c r="B6" s="295"/>
      <c r="C6" s="295"/>
      <c r="D6" s="295"/>
      <c r="E6" s="296" t="s">
        <v>468</v>
      </c>
      <c r="F6" s="296" t="s">
        <v>468</v>
      </c>
      <c r="G6" s="297" t="s">
        <v>469</v>
      </c>
      <c r="H6" s="297" t="s">
        <v>470</v>
      </c>
      <c r="I6" s="297" t="s">
        <v>471</v>
      </c>
      <c r="J6" s="298" t="s">
        <v>504</v>
      </c>
      <c r="K6" s="476"/>
    </row>
    <row r="7" spans="1:11" ht="13.5">
      <c r="A7" s="477" t="s">
        <v>472</v>
      </c>
      <c r="B7" s="353" t="s">
        <v>473</v>
      </c>
      <c r="C7" s="480" t="s">
        <v>505</v>
      </c>
      <c r="D7" s="481"/>
      <c r="E7" s="299">
        <v>2.8</v>
      </c>
      <c r="F7" s="300">
        <v>2.8</v>
      </c>
      <c r="G7" s="301">
        <v>4.4</v>
      </c>
      <c r="H7" s="302">
        <v>7</v>
      </c>
      <c r="I7" s="302">
        <v>13</v>
      </c>
      <c r="J7" s="303">
        <v>3.5</v>
      </c>
      <c r="K7" s="482" t="s">
        <v>474</v>
      </c>
    </row>
    <row r="8" spans="1:11" ht="13.5">
      <c r="A8" s="478"/>
      <c r="B8" s="304" t="s">
        <v>475</v>
      </c>
      <c r="C8" s="485" t="s">
        <v>506</v>
      </c>
      <c r="D8" s="486"/>
      <c r="E8" s="305">
        <v>2.8</v>
      </c>
      <c r="F8" s="306">
        <v>2.8</v>
      </c>
      <c r="G8" s="307">
        <v>4.4</v>
      </c>
      <c r="H8" s="308">
        <v>7</v>
      </c>
      <c r="I8" s="308">
        <v>13</v>
      </c>
      <c r="J8" s="309">
        <v>3.5</v>
      </c>
      <c r="K8" s="483"/>
    </row>
    <row r="9" spans="1:11" ht="13.5">
      <c r="A9" s="478"/>
      <c r="B9" s="487" t="s">
        <v>476</v>
      </c>
      <c r="C9" s="485" t="s">
        <v>529</v>
      </c>
      <c r="D9" s="486"/>
      <c r="E9" s="305">
        <v>2.8</v>
      </c>
      <c r="F9" s="306">
        <v>2.8</v>
      </c>
      <c r="G9" s="307">
        <v>4.4</v>
      </c>
      <c r="H9" s="308">
        <v>7</v>
      </c>
      <c r="I9" s="308">
        <v>13</v>
      </c>
      <c r="J9" s="309">
        <v>3.5</v>
      </c>
      <c r="K9" s="483"/>
    </row>
    <row r="10" spans="1:11" ht="14.25" thickBot="1">
      <c r="A10" s="478"/>
      <c r="B10" s="488"/>
      <c r="C10" s="490" t="s">
        <v>507</v>
      </c>
      <c r="D10" s="310" t="s">
        <v>477</v>
      </c>
      <c r="E10" s="311">
        <v>2.8</v>
      </c>
      <c r="F10" s="312">
        <v>2.8</v>
      </c>
      <c r="G10" s="307">
        <v>4.4</v>
      </c>
      <c r="H10" s="308">
        <v>7</v>
      </c>
      <c r="I10" s="308">
        <v>13</v>
      </c>
      <c r="J10" s="309">
        <v>3.5</v>
      </c>
      <c r="K10" s="483"/>
    </row>
    <row r="11" spans="1:11" ht="14.25" thickBot="1">
      <c r="A11" s="478"/>
      <c r="B11" s="489"/>
      <c r="C11" s="480"/>
      <c r="D11" s="313" t="s">
        <v>478</v>
      </c>
      <c r="E11" s="314">
        <v>0.15</v>
      </c>
      <c r="F11" s="315">
        <v>0.15</v>
      </c>
      <c r="G11" s="316">
        <v>0.4</v>
      </c>
      <c r="H11" s="316">
        <v>0.7</v>
      </c>
      <c r="I11" s="316">
        <v>1.4</v>
      </c>
      <c r="J11" s="317">
        <v>0.4</v>
      </c>
      <c r="K11" s="483"/>
    </row>
    <row r="12" spans="1:11" ht="14.25" thickBot="1">
      <c r="A12" s="478"/>
      <c r="B12" s="487" t="s">
        <v>479</v>
      </c>
      <c r="C12" s="491" t="s">
        <v>508</v>
      </c>
      <c r="D12" s="318" t="s">
        <v>477</v>
      </c>
      <c r="E12" s="308">
        <v>2.6</v>
      </c>
      <c r="F12" s="308">
        <v>2.9</v>
      </c>
      <c r="G12" s="308">
        <v>4.4</v>
      </c>
      <c r="H12" s="308">
        <v>7</v>
      </c>
      <c r="I12" s="308">
        <v>12</v>
      </c>
      <c r="J12" s="309">
        <v>3.4</v>
      </c>
      <c r="K12" s="483"/>
    </row>
    <row r="13" spans="1:11" ht="14.25" thickBot="1">
      <c r="A13" s="478"/>
      <c r="B13" s="489"/>
      <c r="C13" s="485"/>
      <c r="D13" s="313" t="s">
        <v>478</v>
      </c>
      <c r="E13" s="319">
        <v>0.15</v>
      </c>
      <c r="F13" s="316">
        <v>0.15</v>
      </c>
      <c r="G13" s="316">
        <v>0.4</v>
      </c>
      <c r="H13" s="316">
        <v>0.7</v>
      </c>
      <c r="I13" s="316">
        <v>1.4</v>
      </c>
      <c r="J13" s="317">
        <v>0.4</v>
      </c>
      <c r="K13" s="483"/>
    </row>
    <row r="14" spans="1:11" ht="14.25" thickBot="1">
      <c r="A14" s="478"/>
      <c r="B14" s="487" t="s">
        <v>480</v>
      </c>
      <c r="C14" s="491" t="s">
        <v>509</v>
      </c>
      <c r="D14" s="318" t="s">
        <v>477</v>
      </c>
      <c r="E14" s="308">
        <v>3</v>
      </c>
      <c r="F14" s="308">
        <v>3</v>
      </c>
      <c r="G14" s="308">
        <v>4</v>
      </c>
      <c r="H14" s="308">
        <v>6.5</v>
      </c>
      <c r="I14" s="308">
        <v>10.5</v>
      </c>
      <c r="J14" s="309">
        <v>4</v>
      </c>
      <c r="K14" s="483"/>
    </row>
    <row r="15" spans="1:11" ht="14.25" thickBot="1">
      <c r="A15" s="478"/>
      <c r="B15" s="488"/>
      <c r="C15" s="485"/>
      <c r="D15" s="313" t="s">
        <v>478</v>
      </c>
      <c r="E15" s="319">
        <v>0.15</v>
      </c>
      <c r="F15" s="316">
        <v>0.15</v>
      </c>
      <c r="G15" s="316">
        <v>0.4</v>
      </c>
      <c r="H15" s="316">
        <v>0.7</v>
      </c>
      <c r="I15" s="316">
        <v>1.4</v>
      </c>
      <c r="J15" s="317">
        <v>0.4</v>
      </c>
      <c r="K15" s="483"/>
    </row>
    <row r="16" spans="1:11" ht="14.25" thickBot="1">
      <c r="A16" s="478"/>
      <c r="B16" s="488"/>
      <c r="C16" s="491" t="s">
        <v>510</v>
      </c>
      <c r="D16" s="318" t="s">
        <v>477</v>
      </c>
      <c r="E16" s="308">
        <v>2.7</v>
      </c>
      <c r="F16" s="308">
        <v>2.7</v>
      </c>
      <c r="G16" s="308">
        <v>4.1</v>
      </c>
      <c r="H16" s="308">
        <v>6.5</v>
      </c>
      <c r="I16" s="308">
        <v>12</v>
      </c>
      <c r="J16" s="309">
        <v>3.2</v>
      </c>
      <c r="K16" s="483"/>
    </row>
    <row r="17" spans="1:11" ht="14.25" thickBot="1">
      <c r="A17" s="478"/>
      <c r="B17" s="488"/>
      <c r="C17" s="490"/>
      <c r="D17" s="313" t="s">
        <v>481</v>
      </c>
      <c r="E17" s="320">
        <v>0.15</v>
      </c>
      <c r="F17" s="321">
        <v>0.15</v>
      </c>
      <c r="G17" s="321">
        <v>0.4</v>
      </c>
      <c r="H17" s="321">
        <v>0.7</v>
      </c>
      <c r="I17" s="321">
        <v>1.4</v>
      </c>
      <c r="J17" s="354">
        <v>0.4</v>
      </c>
      <c r="K17" s="484"/>
    </row>
    <row r="18" spans="1:11" ht="14.25" thickBot="1">
      <c r="A18" s="478"/>
      <c r="B18" s="492" t="s">
        <v>511</v>
      </c>
      <c r="C18" s="491" t="s">
        <v>512</v>
      </c>
      <c r="D18" s="318" t="s">
        <v>477</v>
      </c>
      <c r="E18" s="308">
        <v>2.6</v>
      </c>
      <c r="F18" s="308">
        <v>2.9</v>
      </c>
      <c r="G18" s="308">
        <v>4.4</v>
      </c>
      <c r="H18" s="308">
        <v>7</v>
      </c>
      <c r="I18" s="308">
        <v>12</v>
      </c>
      <c r="J18" s="355">
        <v>3.4</v>
      </c>
      <c r="K18" s="495"/>
    </row>
    <row r="19" spans="1:11" ht="14.25" thickBot="1">
      <c r="A19" s="479"/>
      <c r="B19" s="493"/>
      <c r="C19" s="494"/>
      <c r="D19" s="313" t="s">
        <v>481</v>
      </c>
      <c r="E19" s="320">
        <v>0.25</v>
      </c>
      <c r="F19" s="321">
        <v>0.25</v>
      </c>
      <c r="G19" s="322">
        <v>0.5</v>
      </c>
      <c r="H19" s="322">
        <v>0.8</v>
      </c>
      <c r="I19" s="322">
        <v>1.5</v>
      </c>
      <c r="J19" s="356">
        <v>0.5</v>
      </c>
      <c r="K19" s="496"/>
    </row>
    <row r="20" spans="1:11" ht="13.5">
      <c r="A20" s="477" t="s">
        <v>482</v>
      </c>
      <c r="B20" s="324" t="s">
        <v>483</v>
      </c>
      <c r="C20" s="497" t="s">
        <v>513</v>
      </c>
      <c r="D20" s="481"/>
      <c r="E20" s="325">
        <v>2.8</v>
      </c>
      <c r="F20" s="326">
        <v>2.8</v>
      </c>
      <c r="G20" s="327">
        <v>4.5</v>
      </c>
      <c r="H20" s="328">
        <v>8</v>
      </c>
      <c r="I20" s="328">
        <v>14</v>
      </c>
      <c r="J20" s="329">
        <v>3.8</v>
      </c>
      <c r="K20" s="498" t="s">
        <v>474</v>
      </c>
    </row>
    <row r="21" spans="1:11" ht="13.5">
      <c r="A21" s="478"/>
      <c r="B21" s="487" t="s">
        <v>388</v>
      </c>
      <c r="C21" s="485" t="s">
        <v>514</v>
      </c>
      <c r="D21" s="486"/>
      <c r="E21" s="330">
        <v>2.8</v>
      </c>
      <c r="F21" s="331">
        <v>2.8</v>
      </c>
      <c r="G21" s="332">
        <v>4.5</v>
      </c>
      <c r="H21" s="333">
        <v>8.5</v>
      </c>
      <c r="I21" s="333">
        <v>16.5</v>
      </c>
      <c r="J21" s="334">
        <v>3.8</v>
      </c>
      <c r="K21" s="483"/>
    </row>
    <row r="22" spans="1:11" ht="13.5">
      <c r="A22" s="478"/>
      <c r="B22" s="488"/>
      <c r="C22" s="485" t="s">
        <v>515</v>
      </c>
      <c r="D22" s="486"/>
      <c r="E22" s="330">
        <v>2.8</v>
      </c>
      <c r="F22" s="331">
        <v>2.8</v>
      </c>
      <c r="G22" s="332">
        <v>4.5</v>
      </c>
      <c r="H22" s="333">
        <v>8.5</v>
      </c>
      <c r="I22" s="333">
        <v>16.5</v>
      </c>
      <c r="J22" s="334">
        <v>3.8</v>
      </c>
      <c r="K22" s="483"/>
    </row>
    <row r="23" spans="1:11" ht="13.5">
      <c r="A23" s="478"/>
      <c r="B23" s="488"/>
      <c r="C23" s="485" t="s">
        <v>516</v>
      </c>
      <c r="D23" s="486"/>
      <c r="E23" s="330">
        <v>2.8</v>
      </c>
      <c r="F23" s="331">
        <v>2.8</v>
      </c>
      <c r="G23" s="332">
        <v>4.5</v>
      </c>
      <c r="H23" s="333">
        <v>8.5</v>
      </c>
      <c r="I23" s="333">
        <v>16.5</v>
      </c>
      <c r="J23" s="334">
        <v>3.8</v>
      </c>
      <c r="K23" s="483"/>
    </row>
    <row r="24" spans="1:11" ht="13.5">
      <c r="A24" s="478"/>
      <c r="B24" s="488"/>
      <c r="C24" s="485" t="s">
        <v>517</v>
      </c>
      <c r="D24" s="486"/>
      <c r="E24" s="330">
        <v>2.8</v>
      </c>
      <c r="F24" s="331">
        <v>2.8</v>
      </c>
      <c r="G24" s="332">
        <v>4.5</v>
      </c>
      <c r="H24" s="333">
        <v>8.5</v>
      </c>
      <c r="I24" s="333">
        <v>16.5</v>
      </c>
      <c r="J24" s="334">
        <v>3.8</v>
      </c>
      <c r="K24" s="483"/>
    </row>
    <row r="25" spans="1:11" ht="13.5">
      <c r="A25" s="478"/>
      <c r="B25" s="489"/>
      <c r="C25" s="485" t="s">
        <v>518</v>
      </c>
      <c r="D25" s="486"/>
      <c r="E25" s="330">
        <v>2.8</v>
      </c>
      <c r="F25" s="331">
        <v>2.8</v>
      </c>
      <c r="G25" s="332">
        <v>4.5</v>
      </c>
      <c r="H25" s="333">
        <v>8.4</v>
      </c>
      <c r="I25" s="333">
        <v>15</v>
      </c>
      <c r="J25" s="334">
        <v>3.8</v>
      </c>
      <c r="K25" s="483"/>
    </row>
    <row r="26" spans="1:11" ht="13.5">
      <c r="A26" s="478"/>
      <c r="B26" s="487" t="s">
        <v>484</v>
      </c>
      <c r="C26" s="485" t="s">
        <v>519</v>
      </c>
      <c r="D26" s="486"/>
      <c r="E26" s="330">
        <v>2.8</v>
      </c>
      <c r="F26" s="331">
        <v>2.8</v>
      </c>
      <c r="G26" s="332">
        <v>4.5</v>
      </c>
      <c r="H26" s="333">
        <v>8.5</v>
      </c>
      <c r="I26" s="333">
        <v>16</v>
      </c>
      <c r="J26" s="334">
        <v>5</v>
      </c>
      <c r="K26" s="483"/>
    </row>
    <row r="27" spans="1:11" ht="13.5">
      <c r="A27" s="478"/>
      <c r="B27" s="488"/>
      <c r="C27" s="485" t="s">
        <v>520</v>
      </c>
      <c r="D27" s="486"/>
      <c r="E27" s="330">
        <v>2.8</v>
      </c>
      <c r="F27" s="331">
        <v>2.8</v>
      </c>
      <c r="G27" s="332">
        <v>4.5</v>
      </c>
      <c r="H27" s="333">
        <v>8.5</v>
      </c>
      <c r="I27" s="333">
        <v>16.5</v>
      </c>
      <c r="J27" s="334">
        <v>4.5</v>
      </c>
      <c r="K27" s="483"/>
    </row>
    <row r="28" spans="1:11" ht="13.5">
      <c r="A28" s="478"/>
      <c r="B28" s="488"/>
      <c r="C28" s="485" t="s">
        <v>521</v>
      </c>
      <c r="D28" s="486"/>
      <c r="E28" s="330">
        <v>2.8</v>
      </c>
      <c r="F28" s="331">
        <v>2.8</v>
      </c>
      <c r="G28" s="332">
        <v>4.5</v>
      </c>
      <c r="H28" s="333">
        <v>8.5</v>
      </c>
      <c r="I28" s="333">
        <v>17</v>
      </c>
      <c r="J28" s="334">
        <v>4.5</v>
      </c>
      <c r="K28" s="483"/>
    </row>
    <row r="29" spans="1:11" ht="14.25" thickBot="1">
      <c r="A29" s="478"/>
      <c r="B29" s="488"/>
      <c r="C29" s="500" t="s">
        <v>522</v>
      </c>
      <c r="D29" s="335" t="s">
        <v>477</v>
      </c>
      <c r="E29" s="336">
        <v>2.8</v>
      </c>
      <c r="F29" s="337">
        <v>2.8</v>
      </c>
      <c r="G29" s="332">
        <v>4.5</v>
      </c>
      <c r="H29" s="333">
        <v>8.5</v>
      </c>
      <c r="I29" s="333">
        <v>17</v>
      </c>
      <c r="J29" s="334">
        <v>4.5</v>
      </c>
      <c r="K29" s="483"/>
    </row>
    <row r="30" spans="1:11" ht="14.25" thickBot="1">
      <c r="A30" s="478"/>
      <c r="B30" s="488"/>
      <c r="C30" s="480"/>
      <c r="D30" s="313" t="s">
        <v>478</v>
      </c>
      <c r="E30" s="501" t="s">
        <v>485</v>
      </c>
      <c r="F30" s="502"/>
      <c r="G30" s="503"/>
      <c r="H30" s="503"/>
      <c r="I30" s="503"/>
      <c r="J30" s="504"/>
      <c r="K30" s="483"/>
    </row>
    <row r="31" spans="1:11" ht="14.25" thickBot="1">
      <c r="A31" s="479"/>
      <c r="B31" s="499"/>
      <c r="C31" s="505" t="s">
        <v>486</v>
      </c>
      <c r="D31" s="506"/>
      <c r="E31" s="338">
        <v>2.8</v>
      </c>
      <c r="F31" s="338">
        <v>2.8</v>
      </c>
      <c r="G31" s="339">
        <v>5.2</v>
      </c>
      <c r="H31" s="339">
        <v>9.3</v>
      </c>
      <c r="I31" s="339">
        <v>18</v>
      </c>
      <c r="J31" s="340">
        <v>5</v>
      </c>
      <c r="K31" s="483"/>
    </row>
    <row r="32" spans="1:11" ht="13.5">
      <c r="A32" s="477" t="s">
        <v>487</v>
      </c>
      <c r="B32" s="324" t="s">
        <v>488</v>
      </c>
      <c r="C32" s="497" t="s">
        <v>489</v>
      </c>
      <c r="D32" s="507"/>
      <c r="E32" s="299">
        <v>2.8</v>
      </c>
      <c r="F32" s="300">
        <v>2.8</v>
      </c>
      <c r="G32" s="341">
        <v>4.6</v>
      </c>
      <c r="H32" s="342">
        <v>8.5</v>
      </c>
      <c r="I32" s="342">
        <v>16.5</v>
      </c>
      <c r="J32" s="343">
        <v>3.8</v>
      </c>
      <c r="K32" s="483"/>
    </row>
    <row r="33" spans="1:11" ht="13.5">
      <c r="A33" s="478"/>
      <c r="B33" s="304" t="s">
        <v>490</v>
      </c>
      <c r="C33" s="485" t="s">
        <v>523</v>
      </c>
      <c r="D33" s="486"/>
      <c r="E33" s="305">
        <v>2.8</v>
      </c>
      <c r="F33" s="306">
        <v>2.8</v>
      </c>
      <c r="G33" s="307">
        <v>4.6</v>
      </c>
      <c r="H33" s="308">
        <v>8.5</v>
      </c>
      <c r="I33" s="308">
        <v>16.5</v>
      </c>
      <c r="J33" s="309">
        <v>3.8</v>
      </c>
      <c r="K33" s="483"/>
    </row>
    <row r="34" spans="1:11" ht="13.5">
      <c r="A34" s="478"/>
      <c r="B34" s="304" t="s">
        <v>491</v>
      </c>
      <c r="C34" s="485" t="s">
        <v>524</v>
      </c>
      <c r="D34" s="486"/>
      <c r="E34" s="305">
        <v>2.8</v>
      </c>
      <c r="F34" s="306">
        <v>2.8</v>
      </c>
      <c r="G34" s="307">
        <v>4.6</v>
      </c>
      <c r="H34" s="308">
        <v>8.5</v>
      </c>
      <c r="I34" s="308">
        <v>16.5</v>
      </c>
      <c r="J34" s="309">
        <v>3.8</v>
      </c>
      <c r="K34" s="483"/>
    </row>
    <row r="35" spans="1:11" ht="13.5">
      <c r="A35" s="478"/>
      <c r="B35" s="304" t="s">
        <v>492</v>
      </c>
      <c r="C35" s="485" t="s">
        <v>525</v>
      </c>
      <c r="D35" s="486"/>
      <c r="E35" s="305">
        <v>2.8</v>
      </c>
      <c r="F35" s="306">
        <v>2.8</v>
      </c>
      <c r="G35" s="307">
        <v>4.6</v>
      </c>
      <c r="H35" s="308">
        <v>8.5</v>
      </c>
      <c r="I35" s="308">
        <v>16.4</v>
      </c>
      <c r="J35" s="309">
        <v>3.8</v>
      </c>
      <c r="K35" s="483"/>
    </row>
    <row r="36" spans="1:11" ht="14.25" thickBot="1">
      <c r="A36" s="478"/>
      <c r="B36" s="487" t="s">
        <v>493</v>
      </c>
      <c r="C36" s="491" t="s">
        <v>526</v>
      </c>
      <c r="D36" s="335" t="s">
        <v>477</v>
      </c>
      <c r="E36" s="311">
        <v>2.8</v>
      </c>
      <c r="F36" s="312">
        <v>2.8</v>
      </c>
      <c r="G36" s="307">
        <v>5</v>
      </c>
      <c r="H36" s="308">
        <v>9</v>
      </c>
      <c r="I36" s="308">
        <v>18</v>
      </c>
      <c r="J36" s="309">
        <v>4</v>
      </c>
      <c r="K36" s="483"/>
    </row>
    <row r="37" spans="1:11" ht="14.25" thickBot="1">
      <c r="A37" s="478"/>
      <c r="B37" s="488"/>
      <c r="C37" s="485"/>
      <c r="D37" s="313" t="s">
        <v>478</v>
      </c>
      <c r="E37" s="344">
        <v>0.35</v>
      </c>
      <c r="F37" s="345">
        <v>0.35</v>
      </c>
      <c r="G37" s="319">
        <v>0.65</v>
      </c>
      <c r="H37" s="316">
        <v>1.4</v>
      </c>
      <c r="I37" s="316">
        <v>2.5</v>
      </c>
      <c r="J37" s="317">
        <v>0.55</v>
      </c>
      <c r="K37" s="483"/>
    </row>
    <row r="38" spans="1:11" ht="14.25" thickBot="1">
      <c r="A38" s="478"/>
      <c r="B38" s="488"/>
      <c r="C38" s="491" t="s">
        <v>527</v>
      </c>
      <c r="D38" s="346" t="s">
        <v>477</v>
      </c>
      <c r="E38" s="347">
        <v>2.8</v>
      </c>
      <c r="F38" s="348">
        <v>2.8</v>
      </c>
      <c r="G38" s="307">
        <v>5</v>
      </c>
      <c r="H38" s="308">
        <v>10</v>
      </c>
      <c r="I38" s="308">
        <v>20</v>
      </c>
      <c r="J38" s="309">
        <v>5</v>
      </c>
      <c r="K38" s="483"/>
    </row>
    <row r="39" spans="1:11" ht="14.25" thickBot="1">
      <c r="A39" s="479"/>
      <c r="B39" s="499"/>
      <c r="C39" s="494"/>
      <c r="D39" s="313" t="s">
        <v>478</v>
      </c>
      <c r="E39" s="349">
        <v>0.35</v>
      </c>
      <c r="F39" s="350">
        <v>0.35</v>
      </c>
      <c r="G39" s="322">
        <v>0.65</v>
      </c>
      <c r="H39" s="322">
        <v>1.4</v>
      </c>
      <c r="I39" s="322">
        <v>2.5</v>
      </c>
      <c r="J39" s="323">
        <v>0.55</v>
      </c>
      <c r="K39" s="484"/>
    </row>
    <row r="40" spans="1:11" ht="13.5">
      <c r="A40" s="351" t="s">
        <v>494</v>
      </c>
      <c r="J40" s="473" t="s">
        <v>611</v>
      </c>
      <c r="K40" s="474"/>
    </row>
    <row r="41" ht="13.5">
      <c r="A41" s="351" t="s">
        <v>495</v>
      </c>
    </row>
    <row r="42" ht="13.5">
      <c r="K42" s="288" t="s">
        <v>496</v>
      </c>
    </row>
    <row r="43" ht="13.5">
      <c r="I43" s="352"/>
    </row>
  </sheetData>
  <sheetProtection password="CCCF" sheet="1"/>
  <mergeCells count="41">
    <mergeCell ref="A32:A39"/>
    <mergeCell ref="C32:D32"/>
    <mergeCell ref="C33:D33"/>
    <mergeCell ref="C34:D34"/>
    <mergeCell ref="C35:D35"/>
    <mergeCell ref="B36:B39"/>
    <mergeCell ref="C36:C37"/>
    <mergeCell ref="C38:C39"/>
    <mergeCell ref="B26:B31"/>
    <mergeCell ref="C26:D26"/>
    <mergeCell ref="C27:D27"/>
    <mergeCell ref="C28:D28"/>
    <mergeCell ref="C29:C30"/>
    <mergeCell ref="E30:J30"/>
    <mergeCell ref="C31:D31"/>
    <mergeCell ref="K18:K19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C12:C13"/>
    <mergeCell ref="B14:B17"/>
    <mergeCell ref="C14:C15"/>
    <mergeCell ref="C16:C17"/>
    <mergeCell ref="B18:B19"/>
    <mergeCell ref="C18:C19"/>
    <mergeCell ref="J40:K40"/>
    <mergeCell ref="K5:K6"/>
    <mergeCell ref="A7:A19"/>
    <mergeCell ref="C7:D7"/>
    <mergeCell ref="K7:K17"/>
    <mergeCell ref="C8:D8"/>
    <mergeCell ref="B9:B11"/>
    <mergeCell ref="C9:D9"/>
    <mergeCell ref="C10:C11"/>
    <mergeCell ref="B12:B13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"/>
  <sheetViews>
    <sheetView showGridLines="0" showZeros="0" tabSelected="1" zoomScale="80" zoomScaleNormal="80" zoomScalePageLayoutView="0" workbookViewId="0" topLeftCell="A1">
      <selection activeCell="E3" sqref="E3:G3"/>
    </sheetView>
  </sheetViews>
  <sheetFormatPr defaultColWidth="9.00390625" defaultRowHeight="13.5"/>
  <cols>
    <col min="1" max="1" width="1.25" style="21" customWidth="1"/>
    <col min="2" max="2" width="0.74609375" style="21" customWidth="1"/>
    <col min="3" max="3" width="15.625" style="21" customWidth="1"/>
    <col min="4" max="4" width="0.5" style="21" customWidth="1"/>
    <col min="5" max="14" width="13.75390625" style="21" customWidth="1"/>
    <col min="15" max="16384" width="9.00390625" style="21" customWidth="1"/>
  </cols>
  <sheetData>
    <row r="1" spans="2:17" s="104" customFormat="1" ht="16.5" customHeight="1">
      <c r="B1" s="510" t="s">
        <v>377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105"/>
      <c r="P1" s="105"/>
      <c r="Q1" s="105"/>
    </row>
    <row r="2" ht="6" customHeight="1"/>
    <row r="3" spans="2:14" s="104" customFormat="1" ht="27" customHeight="1">
      <c r="B3" s="523" t="s">
        <v>371</v>
      </c>
      <c r="C3" s="523"/>
      <c r="D3" s="523"/>
      <c r="E3" s="512"/>
      <c r="F3" s="513"/>
      <c r="G3" s="514"/>
      <c r="H3" s="106" t="s">
        <v>3</v>
      </c>
      <c r="I3" s="512"/>
      <c r="J3" s="514"/>
      <c r="K3" s="106" t="s">
        <v>372</v>
      </c>
      <c r="L3" s="511"/>
      <c r="M3" s="511"/>
      <c r="N3" s="511"/>
    </row>
    <row r="4" spans="2:14" s="104" customFormat="1" ht="27" customHeight="1">
      <c r="B4" s="524" t="s">
        <v>373</v>
      </c>
      <c r="C4" s="524"/>
      <c r="D4" s="524"/>
      <c r="E4" s="527"/>
      <c r="F4" s="528"/>
      <c r="G4" s="529"/>
      <c r="H4" s="106" t="s">
        <v>374</v>
      </c>
      <c r="I4" s="530"/>
      <c r="J4" s="531"/>
      <c r="K4" s="106" t="s">
        <v>7</v>
      </c>
      <c r="L4" s="532">
        <f>N36</f>
        <v>0</v>
      </c>
      <c r="M4" s="533"/>
      <c r="N4" s="257" t="s">
        <v>0</v>
      </c>
    </row>
    <row r="5" ht="9" customHeight="1"/>
    <row r="6" spans="2:14" ht="16.5" customHeight="1">
      <c r="B6" s="517" t="s">
        <v>338</v>
      </c>
      <c r="C6" s="518"/>
      <c r="D6" s="519"/>
      <c r="E6" s="515" t="s">
        <v>364</v>
      </c>
      <c r="F6" s="516"/>
      <c r="G6" s="515" t="s">
        <v>365</v>
      </c>
      <c r="H6" s="516"/>
      <c r="I6" s="515" t="s">
        <v>366</v>
      </c>
      <c r="J6" s="516"/>
      <c r="K6" s="515" t="s">
        <v>367</v>
      </c>
      <c r="L6" s="516"/>
      <c r="M6" s="515" t="s">
        <v>8</v>
      </c>
      <c r="N6" s="516"/>
    </row>
    <row r="7" spans="2:14" ht="16.5" customHeight="1">
      <c r="B7" s="520"/>
      <c r="C7" s="521"/>
      <c r="D7" s="522"/>
      <c r="E7" s="389" t="s">
        <v>369</v>
      </c>
      <c r="F7" s="391" t="s">
        <v>370</v>
      </c>
      <c r="G7" s="389" t="s">
        <v>369</v>
      </c>
      <c r="H7" s="391" t="s">
        <v>370</v>
      </c>
      <c r="I7" s="392" t="s">
        <v>369</v>
      </c>
      <c r="J7" s="390" t="s">
        <v>370</v>
      </c>
      <c r="K7" s="389" t="s">
        <v>369</v>
      </c>
      <c r="L7" s="391" t="s">
        <v>370</v>
      </c>
      <c r="M7" s="392" t="s">
        <v>369</v>
      </c>
      <c r="N7" s="390" t="s">
        <v>370</v>
      </c>
    </row>
    <row r="8" spans="2:14" ht="16.5" customHeight="1">
      <c r="B8" s="393"/>
      <c r="C8" s="394" t="s">
        <v>379</v>
      </c>
      <c r="D8" s="395"/>
      <c r="E8" s="396">
        <f>'一宮'!E35</f>
        <v>70250</v>
      </c>
      <c r="F8" s="397">
        <f>'一宮'!F35</f>
        <v>0</v>
      </c>
      <c r="G8" s="396">
        <f>'一宮'!J35</f>
        <v>1850</v>
      </c>
      <c r="H8" s="397">
        <f>'一宮'!K35</f>
        <v>0</v>
      </c>
      <c r="I8" s="398">
        <f>'一宮'!O35</f>
        <v>7800</v>
      </c>
      <c r="J8" s="399">
        <f>'一宮'!P35</f>
        <v>0</v>
      </c>
      <c r="K8" s="396">
        <f>'一宮'!T35</f>
        <v>3900</v>
      </c>
      <c r="L8" s="397">
        <f>'一宮'!U35</f>
        <v>0</v>
      </c>
      <c r="M8" s="398">
        <f>SUM(E8+G8+I8+K8)</f>
        <v>83800</v>
      </c>
      <c r="N8" s="399">
        <f>SUM(F8+H8+J8+L8)</f>
        <v>0</v>
      </c>
    </row>
    <row r="9" spans="2:14" ht="16.5" customHeight="1">
      <c r="B9" s="400"/>
      <c r="C9" s="401" t="s">
        <v>339</v>
      </c>
      <c r="D9" s="402"/>
      <c r="E9" s="403">
        <f>'稲沢・津島・愛西'!E19</f>
        <v>28550</v>
      </c>
      <c r="F9" s="404">
        <f>'稲沢・津島・愛西'!F19</f>
        <v>0</v>
      </c>
      <c r="G9" s="403">
        <f>'稲沢・津島・愛西'!J19</f>
        <v>1400</v>
      </c>
      <c r="H9" s="404">
        <f>'稲沢・津島・愛西'!K19</f>
        <v>0</v>
      </c>
      <c r="I9" s="405">
        <f>'稲沢・津島・愛西'!O19</f>
        <v>3100</v>
      </c>
      <c r="J9" s="406">
        <f>'稲沢・津島・愛西'!P19</f>
        <v>0</v>
      </c>
      <c r="K9" s="403">
        <f>'稲沢・津島・愛西'!T19</f>
        <v>800</v>
      </c>
      <c r="L9" s="404">
        <f>'稲沢・津島・愛西'!U19</f>
        <v>0</v>
      </c>
      <c r="M9" s="405">
        <f aca="true" t="shared" si="0" ref="M9:M35">SUM(E9+G9+I9+K9)</f>
        <v>33850</v>
      </c>
      <c r="N9" s="406">
        <f aca="true" t="shared" si="1" ref="N9:N36">SUM(F9+H9+J9+L9)</f>
        <v>0</v>
      </c>
    </row>
    <row r="10" spans="2:14" ht="16.5" customHeight="1">
      <c r="B10" s="400"/>
      <c r="C10" s="401" t="s">
        <v>340</v>
      </c>
      <c r="D10" s="402"/>
      <c r="E10" s="403">
        <f>'稲沢・津島・愛西'!E27</f>
        <v>13850</v>
      </c>
      <c r="F10" s="404">
        <f>'稲沢・津島・愛西'!F27</f>
        <v>0</v>
      </c>
      <c r="G10" s="403"/>
      <c r="H10" s="404"/>
      <c r="I10" s="405">
        <f>'稲沢・津島・愛西'!O27</f>
        <v>1650</v>
      </c>
      <c r="J10" s="406">
        <f>'稲沢・津島・愛西'!P27</f>
        <v>0</v>
      </c>
      <c r="K10" s="403">
        <f>'稲沢・津島・愛西'!T27</f>
        <v>850</v>
      </c>
      <c r="L10" s="404">
        <f>'稲沢・津島・愛西'!U27</f>
        <v>0</v>
      </c>
      <c r="M10" s="405">
        <f t="shared" si="0"/>
        <v>16350</v>
      </c>
      <c r="N10" s="406">
        <f t="shared" si="1"/>
        <v>0</v>
      </c>
    </row>
    <row r="11" spans="2:14" ht="16.5" customHeight="1">
      <c r="B11" s="400"/>
      <c r="C11" s="401" t="s">
        <v>341</v>
      </c>
      <c r="D11" s="402"/>
      <c r="E11" s="403">
        <f>'稲沢・津島・愛西'!E36</f>
        <v>12700</v>
      </c>
      <c r="F11" s="404">
        <f>'稲沢・津島・愛西'!F36</f>
        <v>0</v>
      </c>
      <c r="G11" s="403"/>
      <c r="H11" s="404"/>
      <c r="I11" s="405">
        <f>'稲沢・津島・愛西'!O36</f>
        <v>400</v>
      </c>
      <c r="J11" s="406">
        <f>'稲沢・津島・愛西'!P36</f>
        <v>0</v>
      </c>
      <c r="K11" s="403"/>
      <c r="L11" s="404"/>
      <c r="M11" s="405">
        <f t="shared" si="0"/>
        <v>13100</v>
      </c>
      <c r="N11" s="406">
        <f t="shared" si="1"/>
        <v>0</v>
      </c>
    </row>
    <row r="12" spans="2:14" ht="16.5" customHeight="1">
      <c r="B12" s="400"/>
      <c r="C12" s="401" t="s">
        <v>342</v>
      </c>
      <c r="D12" s="402"/>
      <c r="E12" s="403">
        <f>'弥富・あま・海部'!E10</f>
        <v>9000</v>
      </c>
      <c r="F12" s="404">
        <f>'弥富・あま・海部'!F10</f>
        <v>0</v>
      </c>
      <c r="G12" s="403"/>
      <c r="H12" s="404"/>
      <c r="I12" s="405"/>
      <c r="J12" s="406"/>
      <c r="K12" s="403">
        <f>'弥富・あま・海部'!T10</f>
        <v>800</v>
      </c>
      <c r="L12" s="404">
        <f>'弥富・あま・海部'!U10</f>
        <v>0</v>
      </c>
      <c r="M12" s="405">
        <f t="shared" si="0"/>
        <v>9800</v>
      </c>
      <c r="N12" s="406">
        <f t="shared" si="1"/>
        <v>0</v>
      </c>
    </row>
    <row r="13" spans="2:14" ht="16.5" customHeight="1">
      <c r="B13" s="400"/>
      <c r="C13" s="401" t="s">
        <v>343</v>
      </c>
      <c r="D13" s="402"/>
      <c r="E13" s="403">
        <f>'弥富・あま・海部'!E20</f>
        <v>15200</v>
      </c>
      <c r="F13" s="404">
        <f>'弥富・あま・海部'!F20</f>
        <v>0</v>
      </c>
      <c r="G13" s="403"/>
      <c r="H13" s="404"/>
      <c r="I13" s="405">
        <f>'弥富・あま・海部'!O20</f>
        <v>1150</v>
      </c>
      <c r="J13" s="406">
        <f>'弥富・あま・海部'!P20</f>
        <v>0</v>
      </c>
      <c r="K13" s="403">
        <f>'弥富・あま・海部'!T20</f>
        <v>1350</v>
      </c>
      <c r="L13" s="404">
        <f>'弥富・あま・海部'!U20</f>
        <v>0</v>
      </c>
      <c r="M13" s="405">
        <f t="shared" si="0"/>
        <v>17700</v>
      </c>
      <c r="N13" s="406">
        <f t="shared" si="1"/>
        <v>0</v>
      </c>
    </row>
    <row r="14" spans="2:14" ht="16.5" customHeight="1">
      <c r="B14" s="400"/>
      <c r="C14" s="401" t="s">
        <v>344</v>
      </c>
      <c r="D14" s="402"/>
      <c r="E14" s="403">
        <f>'弥富・あま・海部'!E33</f>
        <v>13350</v>
      </c>
      <c r="F14" s="404">
        <f>'弥富・あま・海部'!F33</f>
        <v>0</v>
      </c>
      <c r="G14" s="403"/>
      <c r="H14" s="404"/>
      <c r="I14" s="405">
        <f>'弥富・あま・海部'!O33</f>
        <v>1150</v>
      </c>
      <c r="J14" s="406">
        <f>'弥富・あま・海部'!P33</f>
        <v>0</v>
      </c>
      <c r="K14" s="403">
        <f>'弥富・あま・海部'!T33</f>
        <v>350</v>
      </c>
      <c r="L14" s="404">
        <f>'弥富・あま・海部'!U33</f>
        <v>0</v>
      </c>
      <c r="M14" s="405">
        <f t="shared" si="0"/>
        <v>14850</v>
      </c>
      <c r="N14" s="406">
        <f t="shared" si="1"/>
        <v>0</v>
      </c>
    </row>
    <row r="15" spans="2:14" ht="16.5" customHeight="1">
      <c r="B15" s="400"/>
      <c r="C15" s="401" t="s">
        <v>345</v>
      </c>
      <c r="D15" s="402"/>
      <c r="E15" s="403">
        <f>'清須・北名古屋・西春日井・岩倉'!E13</f>
        <v>13600</v>
      </c>
      <c r="F15" s="404">
        <f>'清須・北名古屋・西春日井・岩倉'!F13</f>
        <v>0</v>
      </c>
      <c r="G15" s="403">
        <f>'清須・北名古屋・西春日井・岩倉'!J13</f>
        <v>750</v>
      </c>
      <c r="H15" s="404">
        <f>'清須・北名古屋・西春日井・岩倉'!K13</f>
        <v>0</v>
      </c>
      <c r="I15" s="405">
        <f>'清須・北名古屋・西春日井・岩倉'!O13</f>
        <v>800</v>
      </c>
      <c r="J15" s="406">
        <f>'清須・北名古屋・西春日井・岩倉'!P13</f>
        <v>0</v>
      </c>
      <c r="K15" s="403">
        <f>'清須・北名古屋・西春日井・岩倉'!T13</f>
        <v>450</v>
      </c>
      <c r="L15" s="404">
        <f>'清須・北名古屋・西春日井・岩倉'!U13</f>
        <v>0</v>
      </c>
      <c r="M15" s="405">
        <f t="shared" si="0"/>
        <v>15600</v>
      </c>
      <c r="N15" s="406">
        <f t="shared" si="1"/>
        <v>0</v>
      </c>
    </row>
    <row r="16" spans="2:14" ht="16.5" customHeight="1">
      <c r="B16" s="400"/>
      <c r="C16" s="401" t="s">
        <v>346</v>
      </c>
      <c r="D16" s="402"/>
      <c r="E16" s="403">
        <f>'清須・北名古屋・西春日井・岩倉'!E19</f>
        <v>15650</v>
      </c>
      <c r="F16" s="404">
        <f>'清須・北名古屋・西春日井・岩倉'!F19</f>
        <v>0</v>
      </c>
      <c r="G16" s="403"/>
      <c r="H16" s="404"/>
      <c r="I16" s="405">
        <f>'清須・北名古屋・西春日井・岩倉'!O19</f>
        <v>1350</v>
      </c>
      <c r="J16" s="406">
        <f>'清須・北名古屋・西春日井・岩倉'!P19</f>
        <v>0</v>
      </c>
      <c r="K16" s="403">
        <f>'清須・北名古屋・西春日井・岩倉'!T19</f>
        <v>1400</v>
      </c>
      <c r="L16" s="404">
        <f>'清須・北名古屋・西春日井・岩倉'!U19</f>
        <v>0</v>
      </c>
      <c r="M16" s="405">
        <f t="shared" si="0"/>
        <v>18400</v>
      </c>
      <c r="N16" s="406">
        <f t="shared" si="1"/>
        <v>0</v>
      </c>
    </row>
    <row r="17" spans="2:14" ht="16.5" customHeight="1">
      <c r="B17" s="400"/>
      <c r="C17" s="401" t="s">
        <v>347</v>
      </c>
      <c r="D17" s="402"/>
      <c r="E17" s="403">
        <f>'清須・北名古屋・西春日井・岩倉'!E24</f>
        <v>2650</v>
      </c>
      <c r="F17" s="404">
        <f>'清須・北名古屋・西春日井・岩倉'!F24</f>
        <v>0</v>
      </c>
      <c r="G17" s="403"/>
      <c r="H17" s="404"/>
      <c r="I17" s="405"/>
      <c r="J17" s="406"/>
      <c r="K17" s="403"/>
      <c r="L17" s="404"/>
      <c r="M17" s="405">
        <f t="shared" si="0"/>
        <v>2650</v>
      </c>
      <c r="N17" s="406">
        <f t="shared" si="1"/>
        <v>0</v>
      </c>
    </row>
    <row r="18" spans="2:14" ht="16.5" customHeight="1">
      <c r="B18" s="400"/>
      <c r="C18" s="401" t="s">
        <v>348</v>
      </c>
      <c r="D18" s="402"/>
      <c r="E18" s="403">
        <f>'清須・北名古屋・西春日井・岩倉'!E31</f>
        <v>7850</v>
      </c>
      <c r="F18" s="404">
        <f>'清須・北名古屋・西春日井・岩倉'!F31</f>
        <v>0</v>
      </c>
      <c r="G18" s="403"/>
      <c r="H18" s="404"/>
      <c r="I18" s="405">
        <f>'清須・北名古屋・西春日井・岩倉'!O31</f>
        <v>1100</v>
      </c>
      <c r="J18" s="406">
        <f>'清須・北名古屋・西春日井・岩倉'!P31</f>
        <v>0</v>
      </c>
      <c r="K18" s="403">
        <f>'清須・北名古屋・西春日井・岩倉'!T31</f>
        <v>950</v>
      </c>
      <c r="L18" s="404">
        <f>'清須・北名古屋・西春日井・岩倉'!U31</f>
        <v>0</v>
      </c>
      <c r="M18" s="405">
        <f t="shared" si="0"/>
        <v>9900</v>
      </c>
      <c r="N18" s="406">
        <f t="shared" si="1"/>
        <v>0</v>
      </c>
    </row>
    <row r="19" spans="2:14" ht="16.5" customHeight="1">
      <c r="B19" s="400"/>
      <c r="C19" s="401" t="s">
        <v>349</v>
      </c>
      <c r="D19" s="402"/>
      <c r="E19" s="403">
        <f>'江南・丹羽'!E19</f>
        <v>19050</v>
      </c>
      <c r="F19" s="404">
        <f>'江南・丹羽'!F19</f>
        <v>0</v>
      </c>
      <c r="G19" s="403"/>
      <c r="H19" s="404"/>
      <c r="I19" s="405">
        <f>'江南・丹羽'!O19</f>
        <v>3050</v>
      </c>
      <c r="J19" s="406">
        <f>'江南・丹羽'!P19</f>
        <v>0</v>
      </c>
      <c r="K19" s="403">
        <f>'江南・丹羽'!T19</f>
        <v>1050</v>
      </c>
      <c r="L19" s="404">
        <f>'江南・丹羽'!U19</f>
        <v>0</v>
      </c>
      <c r="M19" s="405">
        <f t="shared" si="0"/>
        <v>23150</v>
      </c>
      <c r="N19" s="406">
        <f t="shared" si="1"/>
        <v>0</v>
      </c>
    </row>
    <row r="20" spans="2:14" ht="16.5" customHeight="1">
      <c r="B20" s="400"/>
      <c r="C20" s="401" t="s">
        <v>350</v>
      </c>
      <c r="D20" s="402"/>
      <c r="E20" s="403">
        <f>'江南・丹羽'!E30</f>
        <v>11350</v>
      </c>
      <c r="F20" s="404">
        <f>'江南・丹羽'!F30</f>
        <v>0</v>
      </c>
      <c r="G20" s="403"/>
      <c r="H20" s="404"/>
      <c r="I20" s="405">
        <f>'江南・丹羽'!O30</f>
        <v>1450</v>
      </c>
      <c r="J20" s="406">
        <f>'江南・丹羽'!P30</f>
        <v>0</v>
      </c>
      <c r="K20" s="403"/>
      <c r="L20" s="404"/>
      <c r="M20" s="405">
        <f t="shared" si="0"/>
        <v>12800</v>
      </c>
      <c r="N20" s="406">
        <f t="shared" si="1"/>
        <v>0</v>
      </c>
    </row>
    <row r="21" spans="2:14" ht="16.5" customHeight="1">
      <c r="B21" s="400"/>
      <c r="C21" s="401" t="s">
        <v>351</v>
      </c>
      <c r="D21" s="402"/>
      <c r="E21" s="403">
        <f>'犬山・小牧'!E14</f>
        <v>14400</v>
      </c>
      <c r="F21" s="404">
        <f>'犬山・小牧'!F14</f>
        <v>0</v>
      </c>
      <c r="G21" s="403"/>
      <c r="H21" s="404"/>
      <c r="I21" s="405">
        <f>'犬山・小牧'!O14</f>
        <v>2150</v>
      </c>
      <c r="J21" s="406">
        <f>'犬山・小牧'!P14</f>
        <v>0</v>
      </c>
      <c r="K21" s="403">
        <f>'犬山・小牧'!T14</f>
        <v>650</v>
      </c>
      <c r="L21" s="404">
        <f>'犬山・小牧'!U14</f>
        <v>0</v>
      </c>
      <c r="M21" s="405">
        <f t="shared" si="0"/>
        <v>17200</v>
      </c>
      <c r="N21" s="406">
        <f t="shared" si="1"/>
        <v>0</v>
      </c>
    </row>
    <row r="22" spans="2:14" ht="16.5" customHeight="1">
      <c r="B22" s="400"/>
      <c r="C22" s="401" t="s">
        <v>352</v>
      </c>
      <c r="D22" s="402"/>
      <c r="E22" s="403">
        <f>'犬山・小牧'!E34</f>
        <v>28500</v>
      </c>
      <c r="F22" s="404">
        <f>'犬山・小牧'!F34</f>
        <v>0</v>
      </c>
      <c r="G22" s="400"/>
      <c r="H22" s="407"/>
      <c r="I22" s="405">
        <f>'犬山・小牧'!O34</f>
        <v>3000</v>
      </c>
      <c r="J22" s="406">
        <f>'犬山・小牧'!P34</f>
        <v>0</v>
      </c>
      <c r="K22" s="403">
        <f>'犬山・小牧'!T34</f>
        <v>1850</v>
      </c>
      <c r="L22" s="404">
        <f>'犬山・小牧'!U34</f>
        <v>0</v>
      </c>
      <c r="M22" s="405">
        <f t="shared" si="0"/>
        <v>33350</v>
      </c>
      <c r="N22" s="406">
        <f t="shared" si="1"/>
        <v>0</v>
      </c>
    </row>
    <row r="23" spans="2:14" ht="16.5" customHeight="1">
      <c r="B23" s="400"/>
      <c r="C23" s="401" t="s">
        <v>353</v>
      </c>
      <c r="D23" s="402"/>
      <c r="E23" s="403">
        <f>'春日井'!E31</f>
        <v>57250</v>
      </c>
      <c r="F23" s="404">
        <f>'春日井'!F31</f>
        <v>0</v>
      </c>
      <c r="G23" s="403">
        <f>'春日井'!J31</f>
        <v>0</v>
      </c>
      <c r="H23" s="404">
        <f>'春日井'!K31</f>
        <v>0</v>
      </c>
      <c r="I23" s="405">
        <f>'春日井'!O31</f>
        <v>9100</v>
      </c>
      <c r="J23" s="406">
        <f>'春日井'!P31</f>
        <v>0</v>
      </c>
      <c r="K23" s="403">
        <f>'春日井'!T31</f>
        <v>3300</v>
      </c>
      <c r="L23" s="404">
        <f>'春日井'!U31</f>
        <v>0</v>
      </c>
      <c r="M23" s="405">
        <f t="shared" si="0"/>
        <v>69650</v>
      </c>
      <c r="N23" s="406">
        <f t="shared" si="1"/>
        <v>0</v>
      </c>
    </row>
    <row r="24" spans="2:14" ht="16.5" customHeight="1">
      <c r="B24" s="400"/>
      <c r="C24" s="401" t="s">
        <v>354</v>
      </c>
      <c r="D24" s="402"/>
      <c r="E24" s="403">
        <f>'瀬戸・尾張旭'!E22</f>
        <v>25700</v>
      </c>
      <c r="F24" s="404">
        <f>'瀬戸・尾張旭'!F22</f>
        <v>0</v>
      </c>
      <c r="G24" s="403">
        <f>'瀬戸・尾張旭'!J22</f>
        <v>0</v>
      </c>
      <c r="H24" s="404">
        <f>'瀬戸・尾張旭'!K22</f>
        <v>0</v>
      </c>
      <c r="I24" s="405">
        <f>'瀬戸・尾張旭'!O22</f>
        <v>3350</v>
      </c>
      <c r="J24" s="406">
        <f>'瀬戸・尾張旭'!P22</f>
        <v>0</v>
      </c>
      <c r="K24" s="403">
        <f>'瀬戸・尾張旭'!T22</f>
        <v>1050</v>
      </c>
      <c r="L24" s="404">
        <f>'瀬戸・尾張旭'!U22</f>
        <v>0</v>
      </c>
      <c r="M24" s="405">
        <f t="shared" si="0"/>
        <v>30100</v>
      </c>
      <c r="N24" s="406">
        <f t="shared" si="1"/>
        <v>0</v>
      </c>
    </row>
    <row r="25" spans="2:14" ht="16.5" customHeight="1">
      <c r="B25" s="400"/>
      <c r="C25" s="401" t="s">
        <v>355</v>
      </c>
      <c r="D25" s="402"/>
      <c r="E25" s="403">
        <f>'瀬戸・尾張旭'!E32</f>
        <v>15550</v>
      </c>
      <c r="F25" s="404">
        <f>'瀬戸・尾張旭'!F32</f>
        <v>0</v>
      </c>
      <c r="G25" s="400"/>
      <c r="H25" s="407"/>
      <c r="I25" s="405">
        <f>'瀬戸・尾張旭'!O32</f>
        <v>2950</v>
      </c>
      <c r="J25" s="406">
        <f>'瀬戸・尾張旭'!P32</f>
        <v>0</v>
      </c>
      <c r="K25" s="403">
        <f>'瀬戸・尾張旭'!T32</f>
        <v>850</v>
      </c>
      <c r="L25" s="404">
        <f>'瀬戸・尾張旭'!U32</f>
        <v>0</v>
      </c>
      <c r="M25" s="405">
        <f t="shared" si="0"/>
        <v>19350</v>
      </c>
      <c r="N25" s="406">
        <f t="shared" si="1"/>
        <v>0</v>
      </c>
    </row>
    <row r="26" spans="2:14" ht="16.5" customHeight="1">
      <c r="B26" s="400"/>
      <c r="C26" s="401" t="s">
        <v>356</v>
      </c>
      <c r="D26" s="402"/>
      <c r="E26" s="403">
        <f>'日進・豊明・長久手'!E15</f>
        <v>14600</v>
      </c>
      <c r="F26" s="404">
        <f>'日進・豊明・長久手'!F15</f>
        <v>0</v>
      </c>
      <c r="G26" s="403">
        <f>'日進・豊明・長久手'!J15</f>
        <v>0</v>
      </c>
      <c r="H26" s="404">
        <f>'日進・豊明・長久手'!K15</f>
        <v>0</v>
      </c>
      <c r="I26" s="405">
        <f>'日進・豊明・長久手'!O15</f>
        <v>2600</v>
      </c>
      <c r="J26" s="406">
        <f>'日進・豊明・長久手'!P15</f>
        <v>0</v>
      </c>
      <c r="K26" s="403">
        <f>'日進・豊明・長久手'!T15</f>
        <v>750</v>
      </c>
      <c r="L26" s="404">
        <f>'日進・豊明・長久手'!U15</f>
        <v>0</v>
      </c>
      <c r="M26" s="405">
        <f t="shared" si="0"/>
        <v>17950</v>
      </c>
      <c r="N26" s="406">
        <f t="shared" si="1"/>
        <v>0</v>
      </c>
    </row>
    <row r="27" spans="2:14" ht="16.5" customHeight="1">
      <c r="B27" s="400"/>
      <c r="C27" s="401" t="s">
        <v>357</v>
      </c>
      <c r="D27" s="402"/>
      <c r="E27" s="403">
        <f>'日進・豊明・長久手'!E24</f>
        <v>12850</v>
      </c>
      <c r="F27" s="404">
        <f>'日進・豊明・長久手'!F24</f>
        <v>0</v>
      </c>
      <c r="G27" s="400"/>
      <c r="H27" s="407"/>
      <c r="I27" s="405">
        <f>'日進・豊明・長久手'!O24</f>
        <v>1950</v>
      </c>
      <c r="J27" s="406">
        <f>'日進・豊明・長久手'!P24</f>
        <v>0</v>
      </c>
      <c r="K27" s="403">
        <f>'日進・豊明・長久手'!T24</f>
        <v>550</v>
      </c>
      <c r="L27" s="404">
        <f>'日進・豊明・長久手'!U24</f>
        <v>0</v>
      </c>
      <c r="M27" s="405">
        <f t="shared" si="0"/>
        <v>15350</v>
      </c>
      <c r="N27" s="406">
        <f t="shared" si="1"/>
        <v>0</v>
      </c>
    </row>
    <row r="28" spans="2:14" ht="16.5" customHeight="1">
      <c r="B28" s="400"/>
      <c r="C28" s="408" t="s">
        <v>381</v>
      </c>
      <c r="D28" s="402"/>
      <c r="E28" s="403">
        <f>'日進・豊明・長久手'!E31</f>
        <v>8450</v>
      </c>
      <c r="F28" s="404">
        <f>'日進・豊明・長久手'!F31</f>
        <v>0</v>
      </c>
      <c r="G28" s="403">
        <f>'日進・豊明・長久手'!J31</f>
        <v>0</v>
      </c>
      <c r="H28" s="404">
        <f>'日進・豊明・長久手'!K31</f>
        <v>0</v>
      </c>
      <c r="I28" s="405">
        <f>'日進・豊明・長久手'!O31</f>
        <v>1900</v>
      </c>
      <c r="J28" s="406">
        <f>'日進・豊明・長久手'!P31</f>
        <v>0</v>
      </c>
      <c r="K28" s="403">
        <f>'日進・豊明・長久手'!T31</f>
        <v>600</v>
      </c>
      <c r="L28" s="404">
        <f>'日進・豊明・長久手'!U31</f>
        <v>0</v>
      </c>
      <c r="M28" s="405">
        <f t="shared" si="0"/>
        <v>10950</v>
      </c>
      <c r="N28" s="406">
        <f t="shared" si="1"/>
        <v>0</v>
      </c>
    </row>
    <row r="29" spans="2:14" ht="16.5" customHeight="1">
      <c r="B29" s="400"/>
      <c r="C29" s="401" t="s">
        <v>376</v>
      </c>
      <c r="D29" s="402"/>
      <c r="E29" s="403">
        <f>'東郷・大府・東海'!E10</f>
        <v>7750</v>
      </c>
      <c r="F29" s="404">
        <f>'東郷・大府・東海'!F10</f>
        <v>0</v>
      </c>
      <c r="G29" s="400"/>
      <c r="H29" s="407"/>
      <c r="I29" s="405">
        <f>'東郷・大府・東海'!O10</f>
        <v>700</v>
      </c>
      <c r="J29" s="406">
        <f>'東郷・大府・東海'!P10</f>
        <v>0</v>
      </c>
      <c r="K29" s="403">
        <f>'東郷・大府・東海'!T10</f>
        <v>450</v>
      </c>
      <c r="L29" s="404">
        <f>'東郷・大府・東海'!U10</f>
        <v>0</v>
      </c>
      <c r="M29" s="405">
        <f t="shared" si="0"/>
        <v>8900</v>
      </c>
      <c r="N29" s="406">
        <f t="shared" si="1"/>
        <v>0</v>
      </c>
    </row>
    <row r="30" spans="2:14" ht="16.5" customHeight="1">
      <c r="B30" s="400"/>
      <c r="C30" s="401" t="s">
        <v>358</v>
      </c>
      <c r="D30" s="402"/>
      <c r="E30" s="403">
        <f>'東郷・大府・東海'!E20</f>
        <v>16200</v>
      </c>
      <c r="F30" s="404">
        <f>'東郷・大府・東海'!F20</f>
        <v>0</v>
      </c>
      <c r="G30" s="403">
        <f>'東郷・大府・東海'!J20</f>
        <v>0</v>
      </c>
      <c r="H30" s="404">
        <f>'東郷・大府・東海'!K20</f>
        <v>0</v>
      </c>
      <c r="I30" s="405">
        <f>'東郷・大府・東海'!O20</f>
        <v>2500</v>
      </c>
      <c r="J30" s="406">
        <f>'東郷・大府・東海'!P20</f>
        <v>0</v>
      </c>
      <c r="K30" s="403">
        <f>'東郷・大府・東海'!T20</f>
        <v>750</v>
      </c>
      <c r="L30" s="404">
        <f>'東郷・大府・東海'!U20</f>
        <v>0</v>
      </c>
      <c r="M30" s="405">
        <f t="shared" si="0"/>
        <v>19450</v>
      </c>
      <c r="N30" s="406">
        <f t="shared" si="1"/>
        <v>0</v>
      </c>
    </row>
    <row r="31" spans="2:14" ht="16.5" customHeight="1">
      <c r="B31" s="400"/>
      <c r="C31" s="401" t="s">
        <v>359</v>
      </c>
      <c r="D31" s="402"/>
      <c r="E31" s="403">
        <f>'東郷・大府・東海'!E33</f>
        <v>18500</v>
      </c>
      <c r="F31" s="404">
        <f>'東郷・大府・東海'!F33</f>
        <v>0</v>
      </c>
      <c r="G31" s="403">
        <f>'東郷・大府・東海'!J33</f>
        <v>100</v>
      </c>
      <c r="H31" s="404">
        <f>'東郷・大府・東海'!K33</f>
        <v>0</v>
      </c>
      <c r="I31" s="405">
        <f>'東郷・大府・東海'!O33</f>
        <v>3000</v>
      </c>
      <c r="J31" s="406">
        <f>'東郷・大府・東海'!P33</f>
        <v>0</v>
      </c>
      <c r="K31" s="403">
        <f>'東郷・大府・東海'!T33</f>
        <v>1350</v>
      </c>
      <c r="L31" s="404">
        <f>'東郷・大府・東海'!U33</f>
        <v>0</v>
      </c>
      <c r="M31" s="405">
        <f t="shared" si="0"/>
        <v>22950</v>
      </c>
      <c r="N31" s="406">
        <f t="shared" si="1"/>
        <v>0</v>
      </c>
    </row>
    <row r="32" spans="2:14" ht="16.5" customHeight="1">
      <c r="B32" s="400"/>
      <c r="C32" s="401" t="s">
        <v>360</v>
      </c>
      <c r="D32" s="402"/>
      <c r="E32" s="403">
        <f>'知多市・半田'!E15</f>
        <v>16050</v>
      </c>
      <c r="F32" s="404">
        <f>'知多市・半田'!F15</f>
        <v>0</v>
      </c>
      <c r="G32" s="403">
        <f>'知多市・半田'!J15</f>
        <v>0</v>
      </c>
      <c r="H32" s="404">
        <f>'知多市・半田'!K15</f>
        <v>0</v>
      </c>
      <c r="I32" s="405">
        <f>'知多市・半田'!O15</f>
        <v>3100</v>
      </c>
      <c r="J32" s="406">
        <f>'知多市・半田'!P15</f>
        <v>0</v>
      </c>
      <c r="K32" s="403">
        <f>'知多市・半田'!T15</f>
        <v>650</v>
      </c>
      <c r="L32" s="404">
        <f>'知多市・半田'!U15</f>
        <v>0</v>
      </c>
      <c r="M32" s="405">
        <f t="shared" si="0"/>
        <v>19800</v>
      </c>
      <c r="N32" s="406">
        <f t="shared" si="1"/>
        <v>0</v>
      </c>
    </row>
    <row r="33" spans="2:14" ht="16.5" customHeight="1">
      <c r="B33" s="400"/>
      <c r="C33" s="401" t="s">
        <v>361</v>
      </c>
      <c r="D33" s="402"/>
      <c r="E33" s="403">
        <f>'知多市・半田'!E31</f>
        <v>23300</v>
      </c>
      <c r="F33" s="404">
        <f>'知多市・半田'!F31</f>
        <v>0</v>
      </c>
      <c r="G33" s="403">
        <f>'知多市・半田'!J31</f>
        <v>0</v>
      </c>
      <c r="H33" s="404">
        <f>'知多市・半田'!K31</f>
        <v>0</v>
      </c>
      <c r="I33" s="405">
        <f>'知多市・半田'!O31</f>
        <v>3000</v>
      </c>
      <c r="J33" s="406">
        <f>'知多市・半田'!P31</f>
        <v>0</v>
      </c>
      <c r="K33" s="403">
        <f>'知多市・半田'!T31</f>
        <v>1200</v>
      </c>
      <c r="L33" s="404">
        <f>'知多市・半田'!U31</f>
        <v>0</v>
      </c>
      <c r="M33" s="405">
        <f t="shared" si="0"/>
        <v>27500</v>
      </c>
      <c r="N33" s="406">
        <f t="shared" si="1"/>
        <v>0</v>
      </c>
    </row>
    <row r="34" spans="2:14" ht="16.5" customHeight="1">
      <c r="B34" s="400"/>
      <c r="C34" s="401" t="s">
        <v>362</v>
      </c>
      <c r="D34" s="402"/>
      <c r="E34" s="403">
        <f>'常滑・知多郡'!E11</f>
        <v>10950</v>
      </c>
      <c r="F34" s="404">
        <f>'常滑・知多郡'!F11</f>
        <v>0</v>
      </c>
      <c r="G34" s="400"/>
      <c r="H34" s="407"/>
      <c r="I34" s="405">
        <f>'常滑・知多郡'!O11</f>
        <v>650</v>
      </c>
      <c r="J34" s="406">
        <f>'常滑・知多郡'!P11</f>
        <v>0</v>
      </c>
      <c r="K34" s="400"/>
      <c r="L34" s="407"/>
      <c r="M34" s="405">
        <f t="shared" si="0"/>
        <v>11600</v>
      </c>
      <c r="N34" s="406">
        <f t="shared" si="1"/>
        <v>0</v>
      </c>
    </row>
    <row r="35" spans="2:14" ht="16.5" customHeight="1">
      <c r="B35" s="15"/>
      <c r="C35" s="409" t="s">
        <v>363</v>
      </c>
      <c r="D35" s="410"/>
      <c r="E35" s="411">
        <f>'常滑・知多郡'!E31</f>
        <v>30200</v>
      </c>
      <c r="F35" s="412">
        <f>'常滑・知多郡'!F31</f>
        <v>0</v>
      </c>
      <c r="G35" s="411">
        <f>'常滑・知多郡'!J31</f>
        <v>0</v>
      </c>
      <c r="H35" s="412">
        <f>'常滑・知多郡'!K31</f>
        <v>0</v>
      </c>
      <c r="I35" s="413">
        <f>'常滑・知多郡'!O31</f>
        <v>3050</v>
      </c>
      <c r="J35" s="414">
        <f>'常滑・知多郡'!P31</f>
        <v>0</v>
      </c>
      <c r="K35" s="411">
        <f>'常滑・知多郡'!T31</f>
        <v>500</v>
      </c>
      <c r="L35" s="412">
        <f>'常滑・知多郡'!U31</f>
        <v>0</v>
      </c>
      <c r="M35" s="415">
        <f t="shared" si="0"/>
        <v>33750</v>
      </c>
      <c r="N35" s="416">
        <f t="shared" si="1"/>
        <v>0</v>
      </c>
    </row>
    <row r="36" spans="2:14" ht="16.5" customHeight="1">
      <c r="B36" s="14"/>
      <c r="C36" s="417" t="s">
        <v>8</v>
      </c>
      <c r="D36" s="418"/>
      <c r="E36" s="419">
        <f>SUM(E8:E35)</f>
        <v>533300</v>
      </c>
      <c r="F36" s="420">
        <f aca="true" t="shared" si="2" ref="F36:L36">SUM(F8:F35)</f>
        <v>0</v>
      </c>
      <c r="G36" s="421">
        <f t="shared" si="2"/>
        <v>4100</v>
      </c>
      <c r="H36" s="422">
        <f t="shared" si="2"/>
        <v>0</v>
      </c>
      <c r="I36" s="419">
        <f t="shared" si="2"/>
        <v>66000</v>
      </c>
      <c r="J36" s="423">
        <f t="shared" si="2"/>
        <v>0</v>
      </c>
      <c r="K36" s="421">
        <f t="shared" si="2"/>
        <v>26400</v>
      </c>
      <c r="L36" s="422">
        <f t="shared" si="2"/>
        <v>0</v>
      </c>
      <c r="M36" s="421">
        <f>SUM(M8:M35)</f>
        <v>629800</v>
      </c>
      <c r="N36" s="420">
        <f t="shared" si="1"/>
        <v>0</v>
      </c>
    </row>
    <row r="37" spans="2:29" s="2" customFormat="1" ht="13.5" customHeight="1">
      <c r="B37" s="11" t="s">
        <v>598</v>
      </c>
      <c r="C37" s="8"/>
      <c r="D37" s="1"/>
      <c r="E37" s="383"/>
      <c r="F37" s="384"/>
      <c r="G37" s="1"/>
      <c r="H37" s="1"/>
      <c r="I37" s="1"/>
      <c r="J37" s="383"/>
      <c r="K37" s="385"/>
      <c r="L37" s="1"/>
      <c r="M37" s="1"/>
      <c r="N37" s="1"/>
      <c r="O37" s="386"/>
      <c r="P37" s="1"/>
      <c r="Q37" s="1"/>
      <c r="R37" s="1"/>
      <c r="S37" s="383"/>
      <c r="T37" s="385"/>
      <c r="U37" s="1"/>
      <c r="V37" s="1"/>
      <c r="W37" s="1"/>
      <c r="X37" s="383"/>
      <c r="Y37" s="386"/>
      <c r="Z37" s="382"/>
      <c r="AA37" s="387"/>
      <c r="AB37" s="388"/>
      <c r="AC37" s="382"/>
    </row>
    <row r="38" spans="2:28" s="2" customFormat="1" ht="14.25" customHeight="1">
      <c r="B38" s="508" t="s">
        <v>603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</row>
    <row r="39" spans="2:28" s="2" customFormat="1" ht="14.25" customHeight="1">
      <c r="B39" s="508" t="s">
        <v>599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</row>
    <row r="40" spans="2:28" s="2" customFormat="1" ht="13.5">
      <c r="B40" s="508" t="s">
        <v>600</v>
      </c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</row>
    <row r="41" spans="2:25" s="2" customFormat="1" ht="8.25" customHeight="1">
      <c r="B41" s="11"/>
      <c r="C41" s="1"/>
      <c r="D41" s="1"/>
      <c r="E41" s="383"/>
      <c r="F41" s="384"/>
      <c r="G41" s="1"/>
      <c r="H41" s="1"/>
      <c r="I41" s="1"/>
      <c r="J41" s="383"/>
      <c r="K41" s="385"/>
      <c r="L41" s="1"/>
      <c r="M41" s="1"/>
      <c r="N41" s="1"/>
      <c r="O41" s="386"/>
      <c r="P41" s="1"/>
      <c r="Q41" s="1"/>
      <c r="R41" s="1"/>
      <c r="S41" s="383"/>
      <c r="T41" s="385"/>
      <c r="U41" s="1"/>
      <c r="V41" s="1"/>
      <c r="W41" s="1"/>
      <c r="X41" s="383"/>
      <c r="Y41" s="386"/>
    </row>
    <row r="42" spans="2:14" ht="20.25" customHeight="1">
      <c r="B42" s="21" t="s">
        <v>451</v>
      </c>
      <c r="M42" s="525" t="s">
        <v>662</v>
      </c>
      <c r="N42" s="526"/>
    </row>
    <row r="43" ht="8.25" customHeight="1"/>
    <row r="44" ht="20.25" customHeight="1"/>
  </sheetData>
  <sheetProtection password="CCCF" sheet="1" selectLockedCells="1"/>
  <mergeCells count="19">
    <mergeCell ref="M42:N42"/>
    <mergeCell ref="E6:F6"/>
    <mergeCell ref="G6:H6"/>
    <mergeCell ref="I6:J6"/>
    <mergeCell ref="K6:L6"/>
    <mergeCell ref="E4:G4"/>
    <mergeCell ref="I4:J4"/>
    <mergeCell ref="L4:M4"/>
    <mergeCell ref="B39:AB39"/>
    <mergeCell ref="B40:AB40"/>
    <mergeCell ref="B38:N38"/>
    <mergeCell ref="B1:N1"/>
    <mergeCell ref="L3:N3"/>
    <mergeCell ref="E3:G3"/>
    <mergeCell ref="M6:N6"/>
    <mergeCell ref="B6:D7"/>
    <mergeCell ref="I3:J3"/>
    <mergeCell ref="B3:D3"/>
    <mergeCell ref="B4:D4"/>
  </mergeCells>
  <dataValidations count="1">
    <dataValidation operator="lessThanOrEqual" allowBlank="1" showInputMessage="1" showErrorMessage="1" sqref="B37:B41 C37:Y37 C41:Y41"/>
  </dataValidations>
  <hyperlinks>
    <hyperlink ref="C8" location="一宮!A1" display="一宮市"/>
    <hyperlink ref="C9" location="稲沢・津島・愛西!A1" display="稲沢市"/>
    <hyperlink ref="C10" location="稲沢・津島・愛西!A1" display="津島市"/>
    <hyperlink ref="C11" location="稲沢・津島・愛西!A1" display="愛西市"/>
    <hyperlink ref="C12" location="弥富・あま・海部!A1" display="弥富市"/>
    <hyperlink ref="C13" location="弥富・あま・海部!A1" display="あま市"/>
    <hyperlink ref="C14" location="弥富・あま・海部!A1" display="海部郡"/>
    <hyperlink ref="C15" location="清須・北名古屋・西春日井・岩倉!A1" display="清須市"/>
    <hyperlink ref="C16" location="清須・北名古屋・西春日井・岩倉!A1" display="北名古屋市"/>
    <hyperlink ref="C17" location="清須・北名古屋・西春日井・岩倉!A1" display="西春日井郡"/>
    <hyperlink ref="C18" location="清須・北名古屋・西春日井・岩倉!A1" display="岩倉市"/>
    <hyperlink ref="C19" location="江南・丹羽!A1" display="江南市"/>
    <hyperlink ref="C20" location="江南・丹羽!A1" display="丹羽郡"/>
    <hyperlink ref="C21" location="犬山・小牧!A1" display="犬山市"/>
    <hyperlink ref="C22" location="犬山・小牧!A1" display="小牧市"/>
    <hyperlink ref="C23" location="春日井!A1" display="春日井市"/>
    <hyperlink ref="C24" location="瀬戸・尾張旭!A1" display="瀬戸市"/>
    <hyperlink ref="C25" location="瀬戸・尾張旭!A1" display="尾張旭市"/>
    <hyperlink ref="C26" location="日進・豊明・長久手!A1" display="日進市"/>
    <hyperlink ref="C27" location="日進・豊明・長久手!A1" display="豊明市"/>
    <hyperlink ref="C28" location="日進・豊明・長久手!A1" display="愛知郡長久手町"/>
    <hyperlink ref="C29" location="東郷・大府・東海!A1" display="愛知郡東郷町"/>
    <hyperlink ref="C30" location="東郷・大府・東海!A1" display="大府市"/>
    <hyperlink ref="C31" location="東郷・大府・東海!A1" display="東海市"/>
    <hyperlink ref="C32" location="知多市・半田!A1" display="知多市"/>
    <hyperlink ref="C33" location="知多市・半田!A1" display="半田市"/>
    <hyperlink ref="C34" location="常滑・知多郡!A1" display="常滑市"/>
    <hyperlink ref="C35" location="常滑・知多郡!A1" display="知多郡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1"/>
  <sheetViews>
    <sheetView showGridLines="0" showZeros="0" zoomScale="80" zoomScaleNormal="8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2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3">
        <f>'尾張集計表'!E3</f>
        <v>0</v>
      </c>
      <c r="H2" s="544"/>
      <c r="I2" s="544"/>
      <c r="J2" s="544"/>
      <c r="K2" s="544"/>
      <c r="L2" s="545"/>
      <c r="M2" s="534" t="s">
        <v>3</v>
      </c>
      <c r="N2" s="536"/>
      <c r="O2" s="543">
        <f>'尾張集計表'!I3</f>
        <v>0</v>
      </c>
      <c r="P2" s="544"/>
      <c r="Q2" s="544"/>
      <c r="R2" s="544"/>
      <c r="S2" s="545"/>
      <c r="T2" s="534" t="s">
        <v>4</v>
      </c>
      <c r="U2" s="536"/>
      <c r="V2" s="543">
        <f>'尾張集計表'!L3</f>
        <v>0</v>
      </c>
      <c r="W2" s="544"/>
      <c r="X2" s="545"/>
      <c r="ES2" s="22"/>
    </row>
    <row r="3" spans="2:24" ht="30" customHeight="1">
      <c r="B3" s="32"/>
      <c r="C3" s="32"/>
      <c r="D3" s="32"/>
      <c r="E3" s="534" t="s">
        <v>5</v>
      </c>
      <c r="F3" s="536"/>
      <c r="G3" s="549">
        <f>'尾張集計表'!E4</f>
        <v>0</v>
      </c>
      <c r="H3" s="550"/>
      <c r="I3" s="550"/>
      <c r="J3" s="550"/>
      <c r="K3" s="550"/>
      <c r="L3" s="551"/>
      <c r="M3" s="534" t="s">
        <v>6</v>
      </c>
      <c r="N3" s="536"/>
      <c r="O3" s="539">
        <f>'尾張集計表'!I4</f>
        <v>0</v>
      </c>
      <c r="P3" s="540"/>
      <c r="Q3" s="540"/>
      <c r="R3" s="540"/>
      <c r="S3" s="541"/>
      <c r="T3" s="534" t="s">
        <v>7</v>
      </c>
      <c r="U3" s="536"/>
      <c r="V3" s="552">
        <f>SUM(O4)</f>
        <v>0</v>
      </c>
      <c r="W3" s="553"/>
      <c r="X3" s="49" t="s">
        <v>0</v>
      </c>
    </row>
    <row r="4" spans="2:46" ht="30" customHeight="1">
      <c r="B4" s="22" t="s">
        <v>91</v>
      </c>
      <c r="C4" s="554" t="s">
        <v>93</v>
      </c>
      <c r="D4" s="554"/>
      <c r="E4" s="554"/>
      <c r="F4" s="546" t="s">
        <v>8</v>
      </c>
      <c r="G4" s="546"/>
      <c r="H4" s="555">
        <f>SUM(E35+J35+O35+T35)</f>
        <v>83800</v>
      </c>
      <c r="I4" s="546"/>
      <c r="J4" s="4" t="s">
        <v>0</v>
      </c>
      <c r="K4" s="4" t="s">
        <v>11</v>
      </c>
      <c r="L4" s="5"/>
      <c r="M4" s="6" t="s">
        <v>10</v>
      </c>
      <c r="N4" s="5"/>
      <c r="O4" s="542">
        <f>SUM(F35+K35+P35+U35)</f>
        <v>0</v>
      </c>
      <c r="P4" s="542"/>
      <c r="Q4" s="537" t="s">
        <v>0</v>
      </c>
      <c r="R4" s="537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534" t="s">
        <v>14</v>
      </c>
      <c r="C5" s="535"/>
      <c r="D5" s="535"/>
      <c r="E5" s="535"/>
      <c r="F5" s="45" t="s">
        <v>12</v>
      </c>
      <c r="G5" s="535" t="s">
        <v>15</v>
      </c>
      <c r="H5" s="535"/>
      <c r="I5" s="535"/>
      <c r="J5" s="538"/>
      <c r="K5" s="25" t="s">
        <v>12</v>
      </c>
      <c r="L5" s="534" t="s">
        <v>16</v>
      </c>
      <c r="M5" s="535"/>
      <c r="N5" s="535"/>
      <c r="O5" s="538"/>
      <c r="P5" s="45" t="s">
        <v>12</v>
      </c>
      <c r="Q5" s="535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36"/>
      <c r="C6" s="222" t="s">
        <v>82</v>
      </c>
      <c r="D6" s="283" t="s">
        <v>423</v>
      </c>
      <c r="E6" s="220">
        <v>2400</v>
      </c>
      <c r="F6" s="102"/>
      <c r="G6" s="23"/>
      <c r="H6" s="112" t="s">
        <v>87</v>
      </c>
      <c r="I6" s="113"/>
      <c r="J6" s="180">
        <v>500</v>
      </c>
      <c r="K6" s="102"/>
      <c r="L6" s="36"/>
      <c r="M6" s="109" t="s">
        <v>85</v>
      </c>
      <c r="N6" s="110"/>
      <c r="O6" s="220">
        <v>400</v>
      </c>
      <c r="P6" s="102"/>
      <c r="Q6" s="449"/>
      <c r="R6" s="222" t="s">
        <v>450</v>
      </c>
      <c r="S6" s="110"/>
      <c r="T6" s="220">
        <v>1050</v>
      </c>
      <c r="U6" s="102"/>
      <c r="V6" s="107"/>
      <c r="W6" s="11" t="s">
        <v>393</v>
      </c>
      <c r="X6" s="256"/>
    </row>
    <row r="7" spans="2:24" ht="19.5" customHeight="1">
      <c r="B7" s="40"/>
      <c r="C7" s="175" t="s">
        <v>81</v>
      </c>
      <c r="D7" s="187" t="s">
        <v>424</v>
      </c>
      <c r="E7" s="180">
        <v>7350</v>
      </c>
      <c r="F7" s="86"/>
      <c r="G7" s="41"/>
      <c r="H7" s="112" t="s">
        <v>80</v>
      </c>
      <c r="I7" s="113"/>
      <c r="J7" s="180">
        <v>550</v>
      </c>
      <c r="K7" s="86"/>
      <c r="L7" s="40"/>
      <c r="M7" s="175" t="s">
        <v>84</v>
      </c>
      <c r="N7" s="187"/>
      <c r="O7" s="180">
        <v>800</v>
      </c>
      <c r="P7" s="86"/>
      <c r="Q7" s="116"/>
      <c r="R7" s="112" t="s">
        <v>84</v>
      </c>
      <c r="S7" s="113"/>
      <c r="T7" s="180">
        <v>750</v>
      </c>
      <c r="U7" s="86"/>
      <c r="V7" s="246"/>
      <c r="W7" s="255" t="s">
        <v>631</v>
      </c>
      <c r="X7" s="256"/>
    </row>
    <row r="8" spans="2:24" ht="19.5" customHeight="1">
      <c r="B8" s="40"/>
      <c r="C8" s="175" t="s">
        <v>80</v>
      </c>
      <c r="D8" s="187" t="s">
        <v>416</v>
      </c>
      <c r="E8" s="180">
        <v>6350</v>
      </c>
      <c r="F8" s="86"/>
      <c r="G8" s="41"/>
      <c r="H8" s="112" t="s">
        <v>86</v>
      </c>
      <c r="I8" s="113"/>
      <c r="J8" s="180">
        <v>450</v>
      </c>
      <c r="K8" s="86"/>
      <c r="L8" s="40"/>
      <c r="M8" s="175" t="s">
        <v>82</v>
      </c>
      <c r="N8" s="187"/>
      <c r="O8" s="180">
        <v>600</v>
      </c>
      <c r="P8" s="86"/>
      <c r="Q8" s="116"/>
      <c r="R8" s="112" t="s">
        <v>74</v>
      </c>
      <c r="S8" s="113"/>
      <c r="T8" s="180">
        <v>1050</v>
      </c>
      <c r="U8" s="86"/>
      <c r="V8" s="246"/>
      <c r="W8" s="255" t="s">
        <v>648</v>
      </c>
      <c r="X8" s="256"/>
    </row>
    <row r="9" spans="2:24" ht="19.5" customHeight="1">
      <c r="B9" s="40"/>
      <c r="C9" s="175" t="s">
        <v>79</v>
      </c>
      <c r="D9" s="187" t="s">
        <v>425</v>
      </c>
      <c r="E9" s="180">
        <v>3050</v>
      </c>
      <c r="F9" s="86"/>
      <c r="G9" s="41"/>
      <c r="H9" s="112" t="s">
        <v>88</v>
      </c>
      <c r="I9" s="113"/>
      <c r="J9" s="180">
        <v>350</v>
      </c>
      <c r="K9" s="86"/>
      <c r="L9" s="40"/>
      <c r="M9" s="175" t="s">
        <v>81</v>
      </c>
      <c r="N9" s="187"/>
      <c r="O9" s="180">
        <v>1800</v>
      </c>
      <c r="P9" s="86"/>
      <c r="Q9" s="116"/>
      <c r="R9" s="112" t="s">
        <v>90</v>
      </c>
      <c r="S9" s="113"/>
      <c r="T9" s="180">
        <v>600</v>
      </c>
      <c r="U9" s="86"/>
      <c r="V9" s="246"/>
      <c r="W9" s="255" t="s">
        <v>632</v>
      </c>
      <c r="X9" s="256"/>
    </row>
    <row r="10" spans="2:24" ht="19.5" customHeight="1">
      <c r="B10" s="40"/>
      <c r="C10" s="175" t="s">
        <v>78</v>
      </c>
      <c r="D10" s="187" t="s">
        <v>414</v>
      </c>
      <c r="E10" s="180">
        <v>1000</v>
      </c>
      <c r="F10" s="86"/>
      <c r="G10" s="41"/>
      <c r="H10" s="112"/>
      <c r="I10" s="113"/>
      <c r="J10" s="180"/>
      <c r="K10" s="92"/>
      <c r="L10" s="40"/>
      <c r="M10" s="175" t="s">
        <v>74</v>
      </c>
      <c r="N10" s="187" t="s">
        <v>615</v>
      </c>
      <c r="O10" s="180">
        <v>1300</v>
      </c>
      <c r="P10" s="86"/>
      <c r="Q10" s="116"/>
      <c r="R10" s="112" t="s">
        <v>88</v>
      </c>
      <c r="S10" s="113"/>
      <c r="T10" s="180">
        <v>450</v>
      </c>
      <c r="U10" s="86"/>
      <c r="V10" s="246"/>
      <c r="W10" s="547" t="s">
        <v>396</v>
      </c>
      <c r="X10" s="548"/>
    </row>
    <row r="11" spans="2:24" ht="19.5" customHeight="1">
      <c r="B11" s="40"/>
      <c r="C11" s="175" t="s">
        <v>77</v>
      </c>
      <c r="D11" s="265" t="s">
        <v>540</v>
      </c>
      <c r="E11" s="180">
        <v>1400</v>
      </c>
      <c r="F11" s="86"/>
      <c r="G11" s="41"/>
      <c r="H11" s="112"/>
      <c r="I11" s="113"/>
      <c r="J11" s="180"/>
      <c r="K11" s="92"/>
      <c r="L11" s="40"/>
      <c r="M11" s="175" t="s">
        <v>83</v>
      </c>
      <c r="N11" s="187" t="s">
        <v>615</v>
      </c>
      <c r="O11" s="180">
        <v>850</v>
      </c>
      <c r="P11" s="86"/>
      <c r="Q11" s="116"/>
      <c r="R11" s="112"/>
      <c r="S11" s="113"/>
      <c r="T11" s="180"/>
      <c r="U11" s="225"/>
      <c r="V11" s="246"/>
      <c r="W11" s="11"/>
      <c r="X11" s="256"/>
    </row>
    <row r="12" spans="2:24" ht="19.5" customHeight="1">
      <c r="B12" s="40"/>
      <c r="C12" s="175" t="s">
        <v>76</v>
      </c>
      <c r="D12" s="187" t="s">
        <v>414</v>
      </c>
      <c r="E12" s="180">
        <v>2200</v>
      </c>
      <c r="F12" s="86"/>
      <c r="G12" s="41"/>
      <c r="H12" s="112"/>
      <c r="I12" s="113"/>
      <c r="J12" s="114"/>
      <c r="K12" s="92"/>
      <c r="L12" s="40"/>
      <c r="M12" s="175" t="s">
        <v>442</v>
      </c>
      <c r="N12" s="187" t="s">
        <v>615</v>
      </c>
      <c r="O12" s="180">
        <v>700</v>
      </c>
      <c r="P12" s="86"/>
      <c r="Q12" s="116"/>
      <c r="R12" s="112"/>
      <c r="S12" s="113"/>
      <c r="T12" s="114"/>
      <c r="U12" s="225"/>
      <c r="V12" s="246"/>
      <c r="W12" s="11"/>
      <c r="X12" s="256"/>
    </row>
    <row r="13" spans="2:24" ht="19.5" customHeight="1">
      <c r="B13" s="40"/>
      <c r="C13" s="175" t="s">
        <v>75</v>
      </c>
      <c r="D13" s="187" t="s">
        <v>414</v>
      </c>
      <c r="E13" s="180">
        <v>1600</v>
      </c>
      <c r="F13" s="86"/>
      <c r="G13" s="41"/>
      <c r="H13" s="112"/>
      <c r="I13" s="113"/>
      <c r="J13" s="180"/>
      <c r="K13" s="92"/>
      <c r="L13" s="40"/>
      <c r="M13" s="112" t="s">
        <v>89</v>
      </c>
      <c r="N13" s="187" t="s">
        <v>615</v>
      </c>
      <c r="O13" s="180">
        <v>800</v>
      </c>
      <c r="P13" s="86"/>
      <c r="Q13" s="116"/>
      <c r="R13" s="112"/>
      <c r="S13" s="113"/>
      <c r="T13" s="114"/>
      <c r="U13" s="225"/>
      <c r="V13" s="246"/>
      <c r="W13" s="11"/>
      <c r="X13" s="256"/>
    </row>
    <row r="14" spans="2:24" ht="19.5" customHeight="1">
      <c r="B14" s="40"/>
      <c r="C14" s="175" t="s">
        <v>94</v>
      </c>
      <c r="D14" s="187" t="s">
        <v>414</v>
      </c>
      <c r="E14" s="180">
        <v>1250</v>
      </c>
      <c r="F14" s="86"/>
      <c r="G14" s="41"/>
      <c r="H14" s="112"/>
      <c r="I14" s="113"/>
      <c r="J14" s="114"/>
      <c r="K14" s="92"/>
      <c r="L14" s="40"/>
      <c r="M14" s="112" t="s">
        <v>88</v>
      </c>
      <c r="N14" s="113"/>
      <c r="O14" s="180">
        <v>550</v>
      </c>
      <c r="P14" s="86"/>
      <c r="Q14" s="116"/>
      <c r="R14" s="112"/>
      <c r="S14" s="113"/>
      <c r="T14" s="114"/>
      <c r="U14" s="225"/>
      <c r="V14" s="246"/>
      <c r="W14" s="11"/>
      <c r="X14" s="256"/>
    </row>
    <row r="15" spans="2:24" ht="19.5" customHeight="1">
      <c r="B15" s="40"/>
      <c r="C15" s="175" t="s">
        <v>74</v>
      </c>
      <c r="D15" s="187" t="s">
        <v>424</v>
      </c>
      <c r="E15" s="180">
        <v>5550</v>
      </c>
      <c r="F15" s="86"/>
      <c r="G15" s="41"/>
      <c r="H15" s="175"/>
      <c r="I15" s="187"/>
      <c r="J15" s="180"/>
      <c r="K15" s="230"/>
      <c r="L15" s="40"/>
      <c r="M15" s="112"/>
      <c r="N15" s="113"/>
      <c r="O15" s="180"/>
      <c r="P15" s="243"/>
      <c r="Q15" s="116"/>
      <c r="R15" s="112"/>
      <c r="S15" s="113"/>
      <c r="T15" s="114"/>
      <c r="U15" s="225"/>
      <c r="V15" s="246"/>
      <c r="W15" s="11"/>
      <c r="X15" s="256"/>
    </row>
    <row r="16" spans="2:24" ht="19.5" customHeight="1">
      <c r="B16" s="40"/>
      <c r="C16" s="175" t="s">
        <v>73</v>
      </c>
      <c r="D16" s="187" t="s">
        <v>416</v>
      </c>
      <c r="E16" s="180">
        <v>1950</v>
      </c>
      <c r="F16" s="86"/>
      <c r="G16" s="41"/>
      <c r="H16" s="175"/>
      <c r="I16" s="187"/>
      <c r="J16" s="180"/>
      <c r="K16" s="230"/>
      <c r="L16" s="40"/>
      <c r="M16" s="112"/>
      <c r="N16" s="113"/>
      <c r="O16" s="114"/>
      <c r="P16" s="243"/>
      <c r="Q16" s="116"/>
      <c r="R16" s="112"/>
      <c r="S16" s="113"/>
      <c r="T16" s="114"/>
      <c r="U16" s="225"/>
      <c r="V16" s="246"/>
      <c r="W16" s="11"/>
      <c r="X16" s="247"/>
    </row>
    <row r="17" spans="2:24" ht="19.5" customHeight="1">
      <c r="B17" s="40"/>
      <c r="C17" s="175" t="s">
        <v>72</v>
      </c>
      <c r="D17" s="187" t="s">
        <v>414</v>
      </c>
      <c r="E17" s="180">
        <v>2750</v>
      </c>
      <c r="F17" s="86"/>
      <c r="G17" s="41"/>
      <c r="H17" s="175"/>
      <c r="I17" s="187"/>
      <c r="J17" s="180"/>
      <c r="K17" s="230"/>
      <c r="L17" s="40"/>
      <c r="M17" s="112"/>
      <c r="N17" s="113"/>
      <c r="O17" s="114"/>
      <c r="P17" s="243"/>
      <c r="Q17" s="116"/>
      <c r="R17" s="112"/>
      <c r="S17" s="113"/>
      <c r="T17" s="114"/>
      <c r="U17" s="225"/>
      <c r="V17" s="246"/>
      <c r="W17" s="11"/>
      <c r="X17" s="247"/>
    </row>
    <row r="18" spans="2:24" ht="19.5" customHeight="1">
      <c r="B18" s="40"/>
      <c r="C18" s="175" t="s">
        <v>71</v>
      </c>
      <c r="D18" s="187" t="s">
        <v>416</v>
      </c>
      <c r="E18" s="180">
        <v>2350</v>
      </c>
      <c r="F18" s="86"/>
      <c r="G18" s="41"/>
      <c r="H18" s="175"/>
      <c r="I18" s="187"/>
      <c r="J18" s="180"/>
      <c r="K18" s="230"/>
      <c r="L18" s="40"/>
      <c r="M18" s="112"/>
      <c r="N18" s="113"/>
      <c r="O18" s="114"/>
      <c r="P18" s="243"/>
      <c r="Q18" s="116"/>
      <c r="R18" s="112"/>
      <c r="S18" s="113"/>
      <c r="T18" s="114"/>
      <c r="U18" s="225"/>
      <c r="V18" s="246"/>
      <c r="W18" s="11"/>
      <c r="X18" s="247"/>
    </row>
    <row r="19" spans="2:24" ht="19.5" customHeight="1">
      <c r="B19" s="40"/>
      <c r="C19" s="175" t="s">
        <v>95</v>
      </c>
      <c r="D19" s="187" t="s">
        <v>416</v>
      </c>
      <c r="E19" s="180">
        <v>2000</v>
      </c>
      <c r="F19" s="86"/>
      <c r="G19" s="41"/>
      <c r="H19" s="175"/>
      <c r="I19" s="187"/>
      <c r="J19" s="180"/>
      <c r="K19" s="230"/>
      <c r="L19" s="40"/>
      <c r="M19" s="112"/>
      <c r="N19" s="113"/>
      <c r="O19" s="114"/>
      <c r="P19" s="243"/>
      <c r="Q19" s="116"/>
      <c r="R19" s="112"/>
      <c r="S19" s="113"/>
      <c r="T19" s="114"/>
      <c r="U19" s="225"/>
      <c r="V19" s="246"/>
      <c r="W19" s="11"/>
      <c r="X19" s="247"/>
    </row>
    <row r="20" spans="2:24" ht="19.5" customHeight="1">
      <c r="B20" s="40"/>
      <c r="C20" s="175" t="s">
        <v>70</v>
      </c>
      <c r="D20" s="187" t="s">
        <v>416</v>
      </c>
      <c r="E20" s="180">
        <v>1300</v>
      </c>
      <c r="F20" s="86"/>
      <c r="G20" s="41"/>
      <c r="H20" s="175"/>
      <c r="I20" s="187"/>
      <c r="J20" s="180"/>
      <c r="K20" s="230"/>
      <c r="L20" s="40"/>
      <c r="M20" s="112"/>
      <c r="N20" s="113"/>
      <c r="O20" s="114"/>
      <c r="P20" s="243"/>
      <c r="Q20" s="116"/>
      <c r="R20" s="112"/>
      <c r="S20" s="113"/>
      <c r="T20" s="114"/>
      <c r="U20" s="225"/>
      <c r="V20" s="246"/>
      <c r="W20" s="11"/>
      <c r="X20" s="247"/>
    </row>
    <row r="21" spans="2:24" ht="19.5" customHeight="1">
      <c r="B21" s="40"/>
      <c r="C21" s="175" t="s">
        <v>69</v>
      </c>
      <c r="D21" s="187" t="s">
        <v>414</v>
      </c>
      <c r="E21" s="180">
        <v>1150</v>
      </c>
      <c r="F21" s="86"/>
      <c r="G21" s="41"/>
      <c r="H21" s="175"/>
      <c r="I21" s="187"/>
      <c r="J21" s="180"/>
      <c r="K21" s="230"/>
      <c r="L21" s="40"/>
      <c r="M21" s="112"/>
      <c r="N21" s="113"/>
      <c r="O21" s="114"/>
      <c r="P21" s="243"/>
      <c r="Q21" s="116"/>
      <c r="R21" s="112"/>
      <c r="S21" s="113"/>
      <c r="T21" s="114"/>
      <c r="U21" s="225"/>
      <c r="V21" s="246"/>
      <c r="W21" s="11"/>
      <c r="X21" s="247"/>
    </row>
    <row r="22" spans="2:24" ht="19.5" customHeight="1">
      <c r="B22" s="40"/>
      <c r="C22" s="175" t="s">
        <v>68</v>
      </c>
      <c r="D22" s="187" t="s">
        <v>416</v>
      </c>
      <c r="E22" s="180">
        <v>1100</v>
      </c>
      <c r="F22" s="86"/>
      <c r="G22" s="41"/>
      <c r="H22" s="175"/>
      <c r="I22" s="187"/>
      <c r="J22" s="180"/>
      <c r="K22" s="230"/>
      <c r="L22" s="40"/>
      <c r="M22" s="112"/>
      <c r="N22" s="113"/>
      <c r="O22" s="114"/>
      <c r="P22" s="243"/>
      <c r="Q22" s="116"/>
      <c r="R22" s="112"/>
      <c r="S22" s="113"/>
      <c r="T22" s="114"/>
      <c r="U22" s="225"/>
      <c r="V22" s="246"/>
      <c r="W22" s="11"/>
      <c r="X22" s="247"/>
    </row>
    <row r="23" spans="2:24" ht="19.5" customHeight="1">
      <c r="B23" s="40"/>
      <c r="C23" s="175" t="s">
        <v>67</v>
      </c>
      <c r="D23" s="187" t="s">
        <v>416</v>
      </c>
      <c r="E23" s="180">
        <v>2300</v>
      </c>
      <c r="F23" s="86"/>
      <c r="G23" s="41"/>
      <c r="H23" s="175"/>
      <c r="I23" s="187"/>
      <c r="J23" s="180"/>
      <c r="K23" s="230"/>
      <c r="L23" s="40"/>
      <c r="M23" s="112"/>
      <c r="N23" s="113"/>
      <c r="O23" s="114"/>
      <c r="P23" s="243"/>
      <c r="Q23" s="116"/>
      <c r="R23" s="112"/>
      <c r="S23" s="113"/>
      <c r="T23" s="114"/>
      <c r="U23" s="225"/>
      <c r="V23" s="246"/>
      <c r="W23" s="11"/>
      <c r="X23" s="247"/>
    </row>
    <row r="24" spans="2:24" ht="19.5" customHeight="1">
      <c r="B24" s="40"/>
      <c r="C24" s="175" t="s">
        <v>66</v>
      </c>
      <c r="D24" s="187" t="s">
        <v>416</v>
      </c>
      <c r="E24" s="180">
        <v>2400</v>
      </c>
      <c r="F24" s="86"/>
      <c r="G24" s="41"/>
      <c r="H24" s="175"/>
      <c r="I24" s="187"/>
      <c r="J24" s="180"/>
      <c r="K24" s="230"/>
      <c r="L24" s="40"/>
      <c r="M24" s="112"/>
      <c r="N24" s="113"/>
      <c r="O24" s="114"/>
      <c r="P24" s="243"/>
      <c r="Q24" s="116"/>
      <c r="R24" s="112"/>
      <c r="S24" s="113"/>
      <c r="T24" s="114"/>
      <c r="U24" s="225"/>
      <c r="V24" s="246"/>
      <c r="W24" s="11"/>
      <c r="X24" s="247"/>
    </row>
    <row r="25" spans="2:24" ht="19.5" customHeight="1">
      <c r="B25" s="40"/>
      <c r="C25" s="175" t="s">
        <v>65</v>
      </c>
      <c r="D25" s="187" t="s">
        <v>416</v>
      </c>
      <c r="E25" s="180">
        <v>1600</v>
      </c>
      <c r="F25" s="86"/>
      <c r="G25" s="41"/>
      <c r="H25" s="175"/>
      <c r="I25" s="187"/>
      <c r="J25" s="180"/>
      <c r="K25" s="230"/>
      <c r="L25" s="40"/>
      <c r="M25" s="112"/>
      <c r="N25" s="113"/>
      <c r="O25" s="180"/>
      <c r="P25" s="243"/>
      <c r="Q25" s="116"/>
      <c r="R25" s="112"/>
      <c r="S25" s="113"/>
      <c r="T25" s="114"/>
      <c r="U25" s="225"/>
      <c r="V25" s="246"/>
      <c r="W25" s="11"/>
      <c r="X25" s="247"/>
    </row>
    <row r="26" spans="2:24" ht="19.5" customHeight="1">
      <c r="B26" s="40"/>
      <c r="C26" s="175" t="s">
        <v>64</v>
      </c>
      <c r="D26" s="187" t="s">
        <v>416</v>
      </c>
      <c r="E26" s="180">
        <v>3500</v>
      </c>
      <c r="F26" s="86"/>
      <c r="G26" s="41"/>
      <c r="H26" s="175"/>
      <c r="I26" s="187"/>
      <c r="J26" s="180"/>
      <c r="K26" s="230"/>
      <c r="L26" s="40"/>
      <c r="M26" s="112"/>
      <c r="N26" s="113"/>
      <c r="O26" s="180"/>
      <c r="P26" s="243"/>
      <c r="Q26" s="116"/>
      <c r="R26" s="112"/>
      <c r="S26" s="113"/>
      <c r="T26" s="114"/>
      <c r="U26" s="225"/>
      <c r="V26" s="246"/>
      <c r="W26" s="11"/>
      <c r="X26" s="247"/>
    </row>
    <row r="27" spans="2:24" ht="19.5" customHeight="1">
      <c r="B27" s="40"/>
      <c r="C27" s="175" t="s">
        <v>63</v>
      </c>
      <c r="D27" s="187" t="s">
        <v>416</v>
      </c>
      <c r="E27" s="180">
        <v>1900</v>
      </c>
      <c r="F27" s="86"/>
      <c r="G27" s="41"/>
      <c r="H27" s="175"/>
      <c r="I27" s="187"/>
      <c r="J27" s="180"/>
      <c r="K27" s="230"/>
      <c r="L27" s="40"/>
      <c r="M27" s="112"/>
      <c r="N27" s="113"/>
      <c r="O27" s="180"/>
      <c r="P27" s="243"/>
      <c r="Q27" s="116"/>
      <c r="R27" s="112"/>
      <c r="S27" s="113"/>
      <c r="T27" s="114"/>
      <c r="U27" s="225"/>
      <c r="V27" s="246"/>
      <c r="W27" s="11"/>
      <c r="X27" s="247"/>
    </row>
    <row r="28" spans="2:24" ht="19.5" customHeight="1">
      <c r="B28" s="40"/>
      <c r="C28" s="175" t="s">
        <v>62</v>
      </c>
      <c r="D28" s="187" t="s">
        <v>414</v>
      </c>
      <c r="E28" s="180">
        <v>2100</v>
      </c>
      <c r="F28" s="86"/>
      <c r="G28" s="41"/>
      <c r="H28" s="175"/>
      <c r="I28" s="187"/>
      <c r="J28" s="180"/>
      <c r="K28" s="230"/>
      <c r="L28" s="40"/>
      <c r="M28" s="112"/>
      <c r="N28" s="113"/>
      <c r="O28" s="180"/>
      <c r="P28" s="243"/>
      <c r="Q28" s="116"/>
      <c r="R28" s="112"/>
      <c r="S28" s="113"/>
      <c r="T28" s="114"/>
      <c r="U28" s="225"/>
      <c r="V28" s="246"/>
      <c r="W28" s="11"/>
      <c r="X28" s="247"/>
    </row>
    <row r="29" spans="2:24" ht="19.5" customHeight="1">
      <c r="B29" s="40"/>
      <c r="C29" s="175" t="s">
        <v>618</v>
      </c>
      <c r="D29" s="187" t="s">
        <v>416</v>
      </c>
      <c r="E29" s="180">
        <v>2850</v>
      </c>
      <c r="F29" s="86"/>
      <c r="G29" s="41"/>
      <c r="H29" s="175"/>
      <c r="I29" s="187"/>
      <c r="J29" s="180"/>
      <c r="K29" s="230"/>
      <c r="L29" s="40"/>
      <c r="M29" s="112"/>
      <c r="N29" s="113"/>
      <c r="O29" s="180"/>
      <c r="P29" s="243"/>
      <c r="Q29" s="116"/>
      <c r="R29" s="112"/>
      <c r="S29" s="113"/>
      <c r="T29" s="114"/>
      <c r="U29" s="225"/>
      <c r="V29" s="246"/>
      <c r="W29" s="11"/>
      <c r="X29" s="247"/>
    </row>
    <row r="30" spans="2:24" ht="19.5" customHeight="1">
      <c r="B30" s="40"/>
      <c r="C30" s="175" t="s">
        <v>96</v>
      </c>
      <c r="D30" s="187" t="s">
        <v>414</v>
      </c>
      <c r="E30" s="180">
        <v>1050</v>
      </c>
      <c r="F30" s="86"/>
      <c r="G30" s="41"/>
      <c r="H30" s="175"/>
      <c r="I30" s="187"/>
      <c r="J30" s="180"/>
      <c r="K30" s="230"/>
      <c r="L30" s="40"/>
      <c r="M30" s="175"/>
      <c r="N30" s="187"/>
      <c r="O30" s="180"/>
      <c r="P30" s="277"/>
      <c r="Q30" s="116"/>
      <c r="R30" s="175"/>
      <c r="S30" s="187"/>
      <c r="T30" s="180"/>
      <c r="U30" s="225"/>
      <c r="V30" s="246"/>
      <c r="W30" s="11"/>
      <c r="X30" s="247"/>
    </row>
    <row r="31" spans="2:24" ht="19.5" customHeight="1">
      <c r="B31" s="40"/>
      <c r="C31" s="175" t="s">
        <v>61</v>
      </c>
      <c r="D31" s="187" t="s">
        <v>416</v>
      </c>
      <c r="E31" s="180">
        <v>2800</v>
      </c>
      <c r="F31" s="86"/>
      <c r="G31" s="41"/>
      <c r="H31" s="175"/>
      <c r="I31" s="187"/>
      <c r="J31" s="180"/>
      <c r="K31" s="230"/>
      <c r="L31" s="40"/>
      <c r="M31" s="112"/>
      <c r="N31" s="113"/>
      <c r="O31" s="180"/>
      <c r="P31" s="243"/>
      <c r="Q31" s="116"/>
      <c r="R31" s="112"/>
      <c r="S31" s="113"/>
      <c r="T31" s="114"/>
      <c r="U31" s="225"/>
      <c r="V31" s="246"/>
      <c r="W31" s="11"/>
      <c r="X31" s="247"/>
    </row>
    <row r="32" spans="2:24" ht="19.5" customHeight="1">
      <c r="B32" s="40"/>
      <c r="C32" s="175" t="s">
        <v>60</v>
      </c>
      <c r="D32" s="187" t="s">
        <v>416</v>
      </c>
      <c r="E32" s="180">
        <v>3150</v>
      </c>
      <c r="F32" s="86"/>
      <c r="G32" s="41"/>
      <c r="H32" s="175"/>
      <c r="I32" s="187"/>
      <c r="J32" s="180"/>
      <c r="K32" s="230"/>
      <c r="L32" s="40"/>
      <c r="M32" s="112"/>
      <c r="N32" s="117"/>
      <c r="O32" s="180"/>
      <c r="P32" s="243"/>
      <c r="Q32" s="116"/>
      <c r="R32" s="112"/>
      <c r="S32" s="113"/>
      <c r="T32" s="114"/>
      <c r="U32" s="225"/>
      <c r="V32" s="246"/>
      <c r="W32" s="11"/>
      <c r="X32" s="247"/>
    </row>
    <row r="33" spans="2:24" ht="19.5" customHeight="1">
      <c r="B33" s="40"/>
      <c r="C33" s="175" t="s">
        <v>59</v>
      </c>
      <c r="D33" s="187" t="s">
        <v>416</v>
      </c>
      <c r="E33" s="180">
        <v>1850</v>
      </c>
      <c r="F33" s="86"/>
      <c r="G33" s="41"/>
      <c r="H33" s="175"/>
      <c r="I33" s="187"/>
      <c r="J33" s="180"/>
      <c r="K33" s="230"/>
      <c r="L33" s="40"/>
      <c r="M33" s="112"/>
      <c r="N33" s="113"/>
      <c r="O33" s="180"/>
      <c r="P33" s="243"/>
      <c r="Q33" s="116"/>
      <c r="R33" s="112"/>
      <c r="S33" s="113"/>
      <c r="T33" s="114"/>
      <c r="U33" s="225"/>
      <c r="V33" s="246"/>
      <c r="W33" s="11"/>
      <c r="X33" s="247"/>
    </row>
    <row r="34" spans="2:24" ht="19.5" customHeight="1">
      <c r="B34" s="429"/>
      <c r="C34" s="430"/>
      <c r="D34" s="431"/>
      <c r="E34" s="432"/>
      <c r="F34" s="433"/>
      <c r="G34" s="434"/>
      <c r="H34" s="430"/>
      <c r="I34" s="431"/>
      <c r="J34" s="432"/>
      <c r="K34" s="435"/>
      <c r="L34" s="429"/>
      <c r="M34" s="430"/>
      <c r="N34" s="431"/>
      <c r="O34" s="432"/>
      <c r="P34" s="436"/>
      <c r="Q34" s="437"/>
      <c r="R34" s="215"/>
      <c r="S34" s="438"/>
      <c r="T34" s="439"/>
      <c r="U34" s="440"/>
      <c r="V34" s="246"/>
      <c r="W34" s="11"/>
      <c r="X34" s="247"/>
    </row>
    <row r="35" spans="2:24" ht="19.5" customHeight="1">
      <c r="B35" s="534" t="s">
        <v>1</v>
      </c>
      <c r="C35" s="535"/>
      <c r="D35" s="535"/>
      <c r="E35" s="59">
        <f>SUM(E6:E34)</f>
        <v>70250</v>
      </c>
      <c r="F35" s="37">
        <f>SUM(F6:F34)</f>
        <v>0</v>
      </c>
      <c r="G35" s="535" t="s">
        <v>1</v>
      </c>
      <c r="H35" s="535"/>
      <c r="I35" s="538"/>
      <c r="J35" s="59">
        <f>SUM(J6:J34)</f>
        <v>1850</v>
      </c>
      <c r="K35" s="18">
        <f>SUM(K6:K34)</f>
        <v>0</v>
      </c>
      <c r="L35" s="534" t="s">
        <v>1</v>
      </c>
      <c r="M35" s="535"/>
      <c r="N35" s="538"/>
      <c r="O35" s="59">
        <f>SUM(O6:O34)</f>
        <v>7800</v>
      </c>
      <c r="P35" s="37">
        <f>SUM(P6:P34)</f>
        <v>0</v>
      </c>
      <c r="Q35" s="535" t="s">
        <v>1</v>
      </c>
      <c r="R35" s="535"/>
      <c r="S35" s="535"/>
      <c r="T35" s="59">
        <f>SUM(T6:T34)</f>
        <v>3900</v>
      </c>
      <c r="U35" s="37">
        <f>SUM(U6:U34)</f>
        <v>0</v>
      </c>
      <c r="V35" s="108"/>
      <c r="W35" s="88"/>
      <c r="X35" s="248"/>
    </row>
    <row r="36" spans="2:29" s="2" customFormat="1" ht="13.5" customHeight="1">
      <c r="B36" s="11" t="s">
        <v>598</v>
      </c>
      <c r="C36" s="8"/>
      <c r="D36" s="1"/>
      <c r="E36" s="383"/>
      <c r="F36" s="384"/>
      <c r="G36" s="1"/>
      <c r="H36" s="1"/>
      <c r="I36" s="1"/>
      <c r="J36" s="383"/>
      <c r="K36" s="385"/>
      <c r="L36" s="1"/>
      <c r="M36" s="1"/>
      <c r="N36" s="1"/>
      <c r="O36" s="383"/>
      <c r="P36" s="386"/>
      <c r="Q36" s="1"/>
      <c r="R36" s="1"/>
      <c r="S36" s="1"/>
      <c r="T36" s="383"/>
      <c r="U36" s="385"/>
      <c r="V36" s="1"/>
      <c r="W36" s="1"/>
      <c r="X36" s="1"/>
      <c r="Y36" s="386"/>
      <c r="Z36" s="382"/>
      <c r="AA36" s="387"/>
      <c r="AB36" s="388"/>
      <c r="AC36" s="382"/>
    </row>
    <row r="37" spans="2:28" s="2" customFormat="1" ht="14.25" customHeight="1">
      <c r="B37" s="508" t="s">
        <v>603</v>
      </c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361"/>
      <c r="Z37" s="361"/>
      <c r="AA37" s="361"/>
      <c r="AB37" s="361"/>
    </row>
    <row r="38" spans="2:28" s="2" customFormat="1" ht="14.25" customHeight="1">
      <c r="B38" s="508" t="s">
        <v>599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</row>
    <row r="39" spans="2:28" s="2" customFormat="1" ht="13.5">
      <c r="B39" s="508" t="s">
        <v>600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</row>
    <row r="40" spans="2:25" s="2" customFormat="1" ht="8.25" customHeight="1">
      <c r="B40" s="11"/>
      <c r="C40" s="1"/>
      <c r="D40" s="1"/>
      <c r="E40" s="383"/>
      <c r="F40" s="384"/>
      <c r="G40" s="1"/>
      <c r="H40" s="1"/>
      <c r="I40" s="1"/>
      <c r="J40" s="383"/>
      <c r="K40" s="385"/>
      <c r="L40" s="1"/>
      <c r="M40" s="1"/>
      <c r="N40" s="1"/>
      <c r="O40" s="383"/>
      <c r="P40" s="386"/>
      <c r="Q40" s="1"/>
      <c r="R40" s="1"/>
      <c r="S40" s="1"/>
      <c r="T40" s="383"/>
      <c r="U40" s="385"/>
      <c r="V40" s="1"/>
      <c r="W40" s="1"/>
      <c r="X40" s="1"/>
      <c r="Y40" s="386"/>
    </row>
    <row r="41" spans="2:24" ht="18" customHeight="1">
      <c r="B41" s="21" t="s">
        <v>452</v>
      </c>
      <c r="C41" s="22"/>
      <c r="E41" s="22"/>
      <c r="F41" s="22"/>
      <c r="J41" s="22"/>
      <c r="K41" s="22"/>
      <c r="M41" s="22"/>
      <c r="O41" s="22"/>
      <c r="P41" s="22"/>
      <c r="R41" s="23"/>
      <c r="T41" s="28"/>
      <c r="U41" s="29"/>
      <c r="W41" s="525" t="str">
        <f>'尾張集計表'!M42</f>
        <v>（2022年4月現在）</v>
      </c>
      <c r="X41" s="525"/>
    </row>
    <row r="42" ht="11.25" customHeight="1"/>
  </sheetData>
  <sheetProtection selectLockedCells="1"/>
  <mergeCells count="31">
    <mergeCell ref="E2:F2"/>
    <mergeCell ref="G35:I35"/>
    <mergeCell ref="T3:U3"/>
    <mergeCell ref="E3:F3"/>
    <mergeCell ref="M3:N3"/>
    <mergeCell ref="W10:X10"/>
    <mergeCell ref="B5:E5"/>
    <mergeCell ref="M2:N2"/>
    <mergeCell ref="G5:J5"/>
    <mergeCell ref="G3:L3"/>
    <mergeCell ref="L35:N35"/>
    <mergeCell ref="V3:W3"/>
    <mergeCell ref="Q5:T5"/>
    <mergeCell ref="C4:E4"/>
    <mergeCell ref="T2:U2"/>
    <mergeCell ref="W41:X41"/>
    <mergeCell ref="B39:AB39"/>
    <mergeCell ref="B37:X37"/>
    <mergeCell ref="B38:AB38"/>
    <mergeCell ref="B35:D35"/>
    <mergeCell ref="Q35:S35"/>
    <mergeCell ref="V5:X5"/>
    <mergeCell ref="Q4:R4"/>
    <mergeCell ref="L5:O5"/>
    <mergeCell ref="O3:S3"/>
    <mergeCell ref="O4:P4"/>
    <mergeCell ref="G2:L2"/>
    <mergeCell ref="V2:X2"/>
    <mergeCell ref="O2:S2"/>
    <mergeCell ref="F4:G4"/>
    <mergeCell ref="H4:I4"/>
  </mergeCells>
  <conditionalFormatting sqref="F6">
    <cfRule type="expression" priority="159" dxfId="0" stopIfTrue="1">
      <formula>F6&gt;E6</formula>
    </cfRule>
  </conditionalFormatting>
  <conditionalFormatting sqref="F7">
    <cfRule type="expression" priority="66" dxfId="0" stopIfTrue="1">
      <formula>F7&gt;E7</formula>
    </cfRule>
  </conditionalFormatting>
  <conditionalFormatting sqref="F8">
    <cfRule type="expression" priority="65" dxfId="0" stopIfTrue="1">
      <formula>F8&gt;E8</formula>
    </cfRule>
  </conditionalFormatting>
  <conditionalFormatting sqref="F9">
    <cfRule type="expression" priority="64" dxfId="0" stopIfTrue="1">
      <formula>F9&gt;E9</formula>
    </cfRule>
  </conditionalFormatting>
  <conditionalFormatting sqref="F10">
    <cfRule type="expression" priority="63" dxfId="0" stopIfTrue="1">
      <formula>F10&gt;E10</formula>
    </cfRule>
  </conditionalFormatting>
  <conditionalFormatting sqref="F11">
    <cfRule type="expression" priority="62" dxfId="0" stopIfTrue="1">
      <formula>F11&gt;E11</formula>
    </cfRule>
  </conditionalFormatting>
  <conditionalFormatting sqref="F12">
    <cfRule type="expression" priority="61" dxfId="0" stopIfTrue="1">
      <formula>F12&gt;E12</formula>
    </cfRule>
  </conditionalFormatting>
  <conditionalFormatting sqref="F13">
    <cfRule type="expression" priority="60" dxfId="0" stopIfTrue="1">
      <formula>F13&gt;E13</formula>
    </cfRule>
  </conditionalFormatting>
  <conditionalFormatting sqref="F14">
    <cfRule type="expression" priority="59" dxfId="0" stopIfTrue="1">
      <formula>F14&gt;E14</formula>
    </cfRule>
  </conditionalFormatting>
  <conditionalFormatting sqref="F15">
    <cfRule type="expression" priority="58" dxfId="0" stopIfTrue="1">
      <formula>F15&gt;E15</formula>
    </cfRule>
  </conditionalFormatting>
  <conditionalFormatting sqref="F16">
    <cfRule type="expression" priority="57" dxfId="0" stopIfTrue="1">
      <formula>F16&gt;E16</formula>
    </cfRule>
  </conditionalFormatting>
  <conditionalFormatting sqref="F17">
    <cfRule type="expression" priority="56" dxfId="0" stopIfTrue="1">
      <formula>F17&gt;E17</formula>
    </cfRule>
  </conditionalFormatting>
  <conditionalFormatting sqref="F18">
    <cfRule type="expression" priority="55" dxfId="0" stopIfTrue="1">
      <formula>F18&gt;E18</formula>
    </cfRule>
  </conditionalFormatting>
  <conditionalFormatting sqref="F19">
    <cfRule type="expression" priority="54" dxfId="0" stopIfTrue="1">
      <formula>F19&gt;E19</formula>
    </cfRule>
  </conditionalFormatting>
  <conditionalFormatting sqref="F20">
    <cfRule type="expression" priority="53" dxfId="0" stopIfTrue="1">
      <formula>F20&gt;E20</formula>
    </cfRule>
  </conditionalFormatting>
  <conditionalFormatting sqref="F21">
    <cfRule type="expression" priority="52" dxfId="0" stopIfTrue="1">
      <formula>F21&gt;E21</formula>
    </cfRule>
  </conditionalFormatting>
  <conditionalFormatting sqref="F22">
    <cfRule type="expression" priority="51" dxfId="0" stopIfTrue="1">
      <formula>F22&gt;E22</formula>
    </cfRule>
  </conditionalFormatting>
  <conditionalFormatting sqref="F23">
    <cfRule type="expression" priority="50" dxfId="0" stopIfTrue="1">
      <formula>F23&gt;E23</formula>
    </cfRule>
  </conditionalFormatting>
  <conditionalFormatting sqref="F24">
    <cfRule type="expression" priority="49" dxfId="0" stopIfTrue="1">
      <formula>F24&gt;E24</formula>
    </cfRule>
  </conditionalFormatting>
  <conditionalFormatting sqref="F25">
    <cfRule type="expression" priority="48" dxfId="0" stopIfTrue="1">
      <formula>F25&gt;E25</formula>
    </cfRule>
  </conditionalFormatting>
  <conditionalFormatting sqref="F26">
    <cfRule type="expression" priority="47" dxfId="0" stopIfTrue="1">
      <formula>F26&gt;E26</formula>
    </cfRule>
  </conditionalFormatting>
  <conditionalFormatting sqref="F27">
    <cfRule type="expression" priority="46" dxfId="0" stopIfTrue="1">
      <formula>F27&gt;E27</formula>
    </cfRule>
  </conditionalFormatting>
  <conditionalFormatting sqref="F28">
    <cfRule type="expression" priority="45" dxfId="0" stopIfTrue="1">
      <formula>F28&gt;E28</formula>
    </cfRule>
  </conditionalFormatting>
  <conditionalFormatting sqref="F29">
    <cfRule type="expression" priority="44" dxfId="0" stopIfTrue="1">
      <formula>F29&gt;E29</formula>
    </cfRule>
  </conditionalFormatting>
  <conditionalFormatting sqref="F30">
    <cfRule type="expression" priority="43" dxfId="0" stopIfTrue="1">
      <formula>F30&gt;E30</formula>
    </cfRule>
  </conditionalFormatting>
  <conditionalFormatting sqref="F31">
    <cfRule type="expression" priority="42" dxfId="0" stopIfTrue="1">
      <formula>F31&gt;E31</formula>
    </cfRule>
  </conditionalFormatting>
  <conditionalFormatting sqref="F32">
    <cfRule type="expression" priority="38" dxfId="0" stopIfTrue="1">
      <formula>F32&gt;E32</formula>
    </cfRule>
  </conditionalFormatting>
  <conditionalFormatting sqref="F33">
    <cfRule type="expression" priority="37" dxfId="0" stopIfTrue="1">
      <formula>F33&gt;E33</formula>
    </cfRule>
  </conditionalFormatting>
  <conditionalFormatting sqref="F34">
    <cfRule type="expression" priority="34" dxfId="0" stopIfTrue="1">
      <formula>F34&gt;E34</formula>
    </cfRule>
  </conditionalFormatting>
  <conditionalFormatting sqref="K6">
    <cfRule type="expression" priority="27" dxfId="0" stopIfTrue="1">
      <formula>K6&gt;J6</formula>
    </cfRule>
  </conditionalFormatting>
  <conditionalFormatting sqref="K7">
    <cfRule type="expression" priority="26" dxfId="0" stopIfTrue="1">
      <formula>K7&gt;J7</formula>
    </cfRule>
  </conditionalFormatting>
  <conditionalFormatting sqref="K8">
    <cfRule type="expression" priority="25" dxfId="0" stopIfTrue="1">
      <formula>K8&gt;J8</formula>
    </cfRule>
  </conditionalFormatting>
  <conditionalFormatting sqref="K9">
    <cfRule type="expression" priority="24" dxfId="0" stopIfTrue="1">
      <formula>K9&gt;J9</formula>
    </cfRule>
  </conditionalFormatting>
  <conditionalFormatting sqref="K10">
    <cfRule type="expression" priority="23" dxfId="0" stopIfTrue="1">
      <formula>K10&gt;J10</formula>
    </cfRule>
  </conditionalFormatting>
  <conditionalFormatting sqref="K11">
    <cfRule type="expression" priority="22" dxfId="0" stopIfTrue="1">
      <formula>K11&gt;J11</formula>
    </cfRule>
  </conditionalFormatting>
  <conditionalFormatting sqref="K12">
    <cfRule type="expression" priority="21" dxfId="0" stopIfTrue="1">
      <formula>K12&gt;J12</formula>
    </cfRule>
  </conditionalFormatting>
  <conditionalFormatting sqref="K13">
    <cfRule type="expression" priority="20" dxfId="0" stopIfTrue="1">
      <formula>K13&gt;J13</formula>
    </cfRule>
  </conditionalFormatting>
  <conditionalFormatting sqref="K14">
    <cfRule type="expression" priority="19" dxfId="0" stopIfTrue="1">
      <formula>K14&gt;J14</formula>
    </cfRule>
  </conditionalFormatting>
  <conditionalFormatting sqref="P6">
    <cfRule type="expression" priority="18" dxfId="0" stopIfTrue="1">
      <formula>P6&gt;O6</formula>
    </cfRule>
  </conditionalFormatting>
  <conditionalFormatting sqref="P7">
    <cfRule type="expression" priority="17" dxfId="0" stopIfTrue="1">
      <formula>P7&gt;O7</formula>
    </cfRule>
  </conditionalFormatting>
  <conditionalFormatting sqref="P8">
    <cfRule type="expression" priority="16" dxfId="0" stopIfTrue="1">
      <formula>P8&gt;O8</formula>
    </cfRule>
  </conditionalFormatting>
  <conditionalFormatting sqref="P9">
    <cfRule type="expression" priority="15" dxfId="0" stopIfTrue="1">
      <formula>P9&gt;O9</formula>
    </cfRule>
  </conditionalFormatting>
  <conditionalFormatting sqref="P10">
    <cfRule type="expression" priority="14" dxfId="0" stopIfTrue="1">
      <formula>P10&gt;O10</formula>
    </cfRule>
  </conditionalFormatting>
  <conditionalFormatting sqref="P11">
    <cfRule type="expression" priority="13" dxfId="0" stopIfTrue="1">
      <formula>P11&gt;O11</formula>
    </cfRule>
  </conditionalFormatting>
  <conditionalFormatting sqref="P12">
    <cfRule type="expression" priority="12" dxfId="0" stopIfTrue="1">
      <formula>P12&gt;O12</formula>
    </cfRule>
  </conditionalFormatting>
  <conditionalFormatting sqref="P13">
    <cfRule type="expression" priority="11" dxfId="0" stopIfTrue="1">
      <formula>P13&gt;O13</formula>
    </cfRule>
  </conditionalFormatting>
  <conditionalFormatting sqref="P14">
    <cfRule type="expression" priority="10" dxfId="0" stopIfTrue="1">
      <formula>P14&gt;O14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U10">
    <cfRule type="expression" priority="5" dxfId="0" stopIfTrue="1">
      <formula>U10&gt;T10</formula>
    </cfRule>
  </conditionalFormatting>
  <conditionalFormatting sqref="F32">
    <cfRule type="expression" priority="4" dxfId="0" stopIfTrue="1">
      <formula>F32&gt;E32</formula>
    </cfRule>
  </conditionalFormatting>
  <conditionalFormatting sqref="F33">
    <cfRule type="expression" priority="3" dxfId="0" stopIfTrue="1">
      <formula>F33&gt;E33</formula>
    </cfRule>
  </conditionalFormatting>
  <dataValidations count="3">
    <dataValidation operator="lessThanOrEqual" allowBlank="1" showInputMessage="1" showErrorMessage="1" sqref="B36:B40 R6:T34 P15:P34 H6:J34 M6:O34 C6:E34 C40:Y40 C36:Y36"/>
    <dataValidation errorStyle="warning" type="custom" allowBlank="1" showInputMessage="1" showErrorMessage="1" errorTitle="折込数オーバー" error="入力した折込数が満数を超えている、または50枚単位ではありません。" sqref="P6:P14 U6:U10 K6:K14 F6:F34">
      <formula1>AND(P6&lt;=O6,MOD(P6,50)=0)</formula1>
    </dataValidation>
    <dataValidation type="whole" operator="lessThanOrEqual" allowBlank="1" showInputMessage="1" showErrorMessage="1" sqref="Q6:Q34">
      <formula1>O6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2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2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2:24" ht="30" customHeight="1">
      <c r="B3" s="3"/>
      <c r="C3" s="3"/>
      <c r="D3" s="3"/>
      <c r="E3" s="556" t="s">
        <v>5</v>
      </c>
      <c r="F3" s="56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SUM(O4+O20+O28)</f>
        <v>0</v>
      </c>
      <c r="W3" s="572"/>
      <c r="X3" s="49" t="s">
        <v>0</v>
      </c>
    </row>
    <row r="4" spans="3:18" s="24" customFormat="1" ht="30" customHeight="1">
      <c r="C4" s="562" t="s">
        <v>58</v>
      </c>
      <c r="D4" s="562"/>
      <c r="E4" s="562"/>
      <c r="F4" s="563" t="s">
        <v>8</v>
      </c>
      <c r="G4" s="563"/>
      <c r="H4" s="564">
        <f>SUM(E19+J19+O19+T19)</f>
        <v>33850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SUM(F19+K19+P19+U19)</f>
        <v>0</v>
      </c>
      <c r="P4" s="542"/>
      <c r="Q4" s="565" t="s">
        <v>0</v>
      </c>
      <c r="R4" s="565"/>
    </row>
    <row r="5" spans="2:24" ht="19.5" customHeight="1">
      <c r="B5" s="534" t="s">
        <v>14</v>
      </c>
      <c r="C5" s="535"/>
      <c r="D5" s="535"/>
      <c r="E5" s="535"/>
      <c r="F5" s="45" t="s">
        <v>12</v>
      </c>
      <c r="G5" s="535" t="s">
        <v>15</v>
      </c>
      <c r="H5" s="535"/>
      <c r="I5" s="535"/>
      <c r="J5" s="535"/>
      <c r="K5" s="53" t="s">
        <v>12</v>
      </c>
      <c r="L5" s="534" t="s">
        <v>16</v>
      </c>
      <c r="M5" s="535"/>
      <c r="N5" s="535"/>
      <c r="O5" s="538"/>
      <c r="P5" s="27" t="s">
        <v>12</v>
      </c>
      <c r="Q5" s="534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250"/>
      <c r="C6" s="222" t="s">
        <v>613</v>
      </c>
      <c r="D6" s="283" t="s">
        <v>424</v>
      </c>
      <c r="E6" s="261">
        <v>3050</v>
      </c>
      <c r="F6" s="102"/>
      <c r="G6" s="23"/>
      <c r="H6" s="109" t="s">
        <v>51</v>
      </c>
      <c r="I6" s="110"/>
      <c r="J6" s="261">
        <v>1000</v>
      </c>
      <c r="K6" s="102"/>
      <c r="L6" s="50"/>
      <c r="M6" s="124" t="s">
        <v>48</v>
      </c>
      <c r="N6" s="125"/>
      <c r="O6" s="282">
        <v>600</v>
      </c>
      <c r="P6" s="102"/>
      <c r="Q6" s="448"/>
      <c r="R6" s="109" t="s">
        <v>48</v>
      </c>
      <c r="S6" s="110"/>
      <c r="T6" s="261">
        <v>450</v>
      </c>
      <c r="U6" s="102"/>
      <c r="V6" s="246"/>
      <c r="W6" s="11"/>
      <c r="X6" s="247"/>
    </row>
    <row r="7" spans="2:24" ht="19.5" customHeight="1">
      <c r="B7" s="249"/>
      <c r="C7" s="175" t="s">
        <v>46</v>
      </c>
      <c r="D7" s="187" t="s">
        <v>391</v>
      </c>
      <c r="E7" s="244">
        <v>1350</v>
      </c>
      <c r="F7" s="86"/>
      <c r="G7" s="41"/>
      <c r="H7" s="112" t="s">
        <v>41</v>
      </c>
      <c r="I7" s="113"/>
      <c r="J7" s="244">
        <v>250</v>
      </c>
      <c r="K7" s="86"/>
      <c r="L7" s="40"/>
      <c r="M7" s="112" t="s">
        <v>47</v>
      </c>
      <c r="N7" s="128"/>
      <c r="O7" s="182">
        <v>1000</v>
      </c>
      <c r="P7" s="86"/>
      <c r="Q7" s="40"/>
      <c r="R7" s="112" t="s">
        <v>52</v>
      </c>
      <c r="S7" s="113"/>
      <c r="T7" s="244">
        <v>350</v>
      </c>
      <c r="U7" s="86"/>
      <c r="V7" s="246"/>
      <c r="W7" s="255"/>
      <c r="X7" s="247"/>
    </row>
    <row r="8" spans="2:24" ht="19.5" customHeight="1">
      <c r="B8" s="249" t="s">
        <v>394</v>
      </c>
      <c r="C8" s="175" t="s">
        <v>45</v>
      </c>
      <c r="D8" s="265" t="s">
        <v>391</v>
      </c>
      <c r="E8" s="244">
        <v>2050</v>
      </c>
      <c r="F8" s="86"/>
      <c r="G8" s="41"/>
      <c r="H8" s="175" t="s">
        <v>455</v>
      </c>
      <c r="I8" s="187"/>
      <c r="J8" s="244">
        <v>100</v>
      </c>
      <c r="K8" s="86"/>
      <c r="L8" s="40"/>
      <c r="M8" s="112" t="s">
        <v>44</v>
      </c>
      <c r="N8" s="128"/>
      <c r="O8" s="182">
        <v>850</v>
      </c>
      <c r="P8" s="86"/>
      <c r="Q8" s="40"/>
      <c r="R8" s="112"/>
      <c r="S8" s="113"/>
      <c r="T8" s="180"/>
      <c r="U8" s="375"/>
      <c r="V8" s="246"/>
      <c r="W8" s="11"/>
      <c r="X8" s="247"/>
    </row>
    <row r="9" spans="2:24" ht="19.5" customHeight="1">
      <c r="B9" s="249" t="s">
        <v>399</v>
      </c>
      <c r="C9" s="175" t="s">
        <v>275</v>
      </c>
      <c r="D9" s="265" t="s">
        <v>391</v>
      </c>
      <c r="E9" s="244">
        <v>1450</v>
      </c>
      <c r="F9" s="86"/>
      <c r="G9" s="41"/>
      <c r="H9" s="112" t="s">
        <v>50</v>
      </c>
      <c r="I9" s="113"/>
      <c r="J9" s="244">
        <v>50</v>
      </c>
      <c r="K9" s="86"/>
      <c r="L9" s="40"/>
      <c r="M9" s="112" t="s">
        <v>39</v>
      </c>
      <c r="N9" s="197"/>
      <c r="O9" s="182">
        <v>350</v>
      </c>
      <c r="P9" s="86"/>
      <c r="Q9" s="40"/>
      <c r="R9" s="112"/>
      <c r="S9" s="113"/>
      <c r="T9" s="114"/>
      <c r="U9" s="43"/>
      <c r="V9" s="246"/>
      <c r="W9" s="11" t="s">
        <v>657</v>
      </c>
      <c r="X9" s="247"/>
    </row>
    <row r="10" spans="2:24" ht="19.5" customHeight="1">
      <c r="B10" s="249"/>
      <c r="C10" s="175" t="s">
        <v>276</v>
      </c>
      <c r="D10" s="187" t="s">
        <v>414</v>
      </c>
      <c r="E10" s="244">
        <v>1900</v>
      </c>
      <c r="F10" s="86"/>
      <c r="G10" s="41"/>
      <c r="H10" s="112"/>
      <c r="I10" s="113"/>
      <c r="J10" s="244"/>
      <c r="K10" s="92"/>
      <c r="L10" s="40"/>
      <c r="M10" s="112" t="s">
        <v>49</v>
      </c>
      <c r="N10" s="128"/>
      <c r="O10" s="182">
        <v>300</v>
      </c>
      <c r="P10" s="86"/>
      <c r="Q10" s="40"/>
      <c r="R10" s="112"/>
      <c r="S10" s="113"/>
      <c r="T10" s="114"/>
      <c r="U10" s="43"/>
      <c r="V10" s="246"/>
      <c r="W10" s="11" t="s">
        <v>645</v>
      </c>
      <c r="X10" s="247"/>
    </row>
    <row r="11" spans="2:24" ht="19.5" customHeight="1">
      <c r="B11" s="249"/>
      <c r="C11" s="175" t="s">
        <v>44</v>
      </c>
      <c r="D11" s="187" t="s">
        <v>391</v>
      </c>
      <c r="E11" s="244">
        <v>3000</v>
      </c>
      <c r="F11" s="86"/>
      <c r="G11" s="41"/>
      <c r="H11" s="112"/>
      <c r="I11" s="113"/>
      <c r="J11" s="244"/>
      <c r="K11" s="373"/>
      <c r="L11" s="40"/>
      <c r="M11" s="112"/>
      <c r="N11" s="128"/>
      <c r="O11" s="262"/>
      <c r="P11" s="374"/>
      <c r="Q11" s="40"/>
      <c r="R11" s="112"/>
      <c r="S11" s="113"/>
      <c r="T11" s="114"/>
      <c r="U11" s="43"/>
      <c r="V11" s="246"/>
      <c r="W11" s="11" t="s">
        <v>633</v>
      </c>
      <c r="X11" s="247"/>
    </row>
    <row r="12" spans="2:24" ht="19.5" customHeight="1">
      <c r="B12" s="249"/>
      <c r="C12" s="175" t="s">
        <v>43</v>
      </c>
      <c r="D12" s="187" t="s">
        <v>391</v>
      </c>
      <c r="E12" s="244">
        <v>3800</v>
      </c>
      <c r="F12" s="86"/>
      <c r="G12" s="41"/>
      <c r="H12" s="112"/>
      <c r="I12" s="113"/>
      <c r="J12" s="244"/>
      <c r="K12" s="224"/>
      <c r="L12" s="40"/>
      <c r="M12" s="112"/>
      <c r="N12" s="128"/>
      <c r="O12" s="262"/>
      <c r="P12" s="225"/>
      <c r="Q12" s="40"/>
      <c r="R12" s="112"/>
      <c r="S12" s="113"/>
      <c r="T12" s="114"/>
      <c r="U12" s="43"/>
      <c r="V12" s="246"/>
      <c r="W12" s="11"/>
      <c r="X12" s="247"/>
    </row>
    <row r="13" spans="2:24" ht="19.5" customHeight="1">
      <c r="B13" s="249"/>
      <c r="C13" s="453" t="s">
        <v>42</v>
      </c>
      <c r="D13" s="187" t="s">
        <v>391</v>
      </c>
      <c r="E13" s="244">
        <v>1700</v>
      </c>
      <c r="F13" s="86"/>
      <c r="G13" s="41"/>
      <c r="H13" s="112"/>
      <c r="I13" s="113"/>
      <c r="J13" s="244"/>
      <c r="K13" s="224"/>
      <c r="L13" s="40"/>
      <c r="M13" s="112"/>
      <c r="N13" s="128"/>
      <c r="O13" s="262"/>
      <c r="P13" s="225"/>
      <c r="Q13" s="40"/>
      <c r="R13" s="112"/>
      <c r="S13" s="113"/>
      <c r="T13" s="114"/>
      <c r="U13" s="43"/>
      <c r="V13" s="246"/>
      <c r="W13" s="11"/>
      <c r="X13" s="247"/>
    </row>
    <row r="14" spans="2:24" ht="19.5" customHeight="1">
      <c r="B14" s="249"/>
      <c r="C14" s="175" t="s">
        <v>41</v>
      </c>
      <c r="D14" s="187" t="s">
        <v>391</v>
      </c>
      <c r="E14" s="244">
        <v>1900</v>
      </c>
      <c r="F14" s="86"/>
      <c r="G14" s="41"/>
      <c r="H14" s="112"/>
      <c r="I14" s="113"/>
      <c r="J14" s="127"/>
      <c r="K14" s="224"/>
      <c r="L14" s="40"/>
      <c r="M14" s="112"/>
      <c r="N14" s="128"/>
      <c r="O14" s="262"/>
      <c r="P14" s="225"/>
      <c r="Q14" s="40"/>
      <c r="R14" s="112"/>
      <c r="S14" s="113"/>
      <c r="T14" s="114"/>
      <c r="U14" s="43"/>
      <c r="V14" s="246"/>
      <c r="W14" s="11"/>
      <c r="X14" s="247"/>
    </row>
    <row r="15" spans="2:24" ht="19.5" customHeight="1">
      <c r="B15" s="249"/>
      <c r="C15" s="453" t="s">
        <v>40</v>
      </c>
      <c r="D15" s="187" t="s">
        <v>414</v>
      </c>
      <c r="E15" s="244">
        <v>1600</v>
      </c>
      <c r="F15" s="86"/>
      <c r="G15" s="41"/>
      <c r="H15" s="112"/>
      <c r="I15" s="113"/>
      <c r="J15" s="127"/>
      <c r="K15" s="224"/>
      <c r="L15" s="40"/>
      <c r="M15" s="112"/>
      <c r="N15" s="128"/>
      <c r="O15" s="262"/>
      <c r="P15" s="225"/>
      <c r="Q15" s="40"/>
      <c r="R15" s="112"/>
      <c r="S15" s="113"/>
      <c r="T15" s="114"/>
      <c r="U15" s="43"/>
      <c r="V15" s="246"/>
      <c r="W15" s="11"/>
      <c r="X15" s="247"/>
    </row>
    <row r="16" spans="2:24" ht="19.5" customHeight="1">
      <c r="B16" s="249"/>
      <c r="C16" s="175" t="s">
        <v>39</v>
      </c>
      <c r="D16" s="187" t="s">
        <v>461</v>
      </c>
      <c r="E16" s="244">
        <v>1950</v>
      </c>
      <c r="F16" s="86"/>
      <c r="G16" s="41"/>
      <c r="H16" s="112"/>
      <c r="I16" s="113"/>
      <c r="J16" s="127"/>
      <c r="K16" s="224"/>
      <c r="L16" s="40"/>
      <c r="M16" s="112"/>
      <c r="N16" s="128"/>
      <c r="O16" s="262"/>
      <c r="P16" s="225"/>
      <c r="Q16" s="40"/>
      <c r="R16" s="112"/>
      <c r="S16" s="113"/>
      <c r="T16" s="114"/>
      <c r="U16" s="43"/>
      <c r="V16" s="246"/>
      <c r="W16" s="11"/>
      <c r="X16" s="247"/>
    </row>
    <row r="17" spans="2:24" ht="19.5" customHeight="1">
      <c r="B17" s="249" t="s">
        <v>400</v>
      </c>
      <c r="C17" s="453" t="s">
        <v>38</v>
      </c>
      <c r="D17" s="187" t="s">
        <v>461</v>
      </c>
      <c r="E17" s="244">
        <v>1650</v>
      </c>
      <c r="F17" s="86"/>
      <c r="G17" s="41"/>
      <c r="H17" s="119"/>
      <c r="I17" s="113"/>
      <c r="J17" s="127"/>
      <c r="K17" s="224"/>
      <c r="L17" s="40"/>
      <c r="M17" s="112"/>
      <c r="N17" s="128"/>
      <c r="O17" s="262"/>
      <c r="P17" s="225"/>
      <c r="Q17" s="40"/>
      <c r="R17" s="112"/>
      <c r="S17" s="113"/>
      <c r="T17" s="114"/>
      <c r="U17" s="43"/>
      <c r="V17" s="246"/>
      <c r="W17" s="11" t="s">
        <v>634</v>
      </c>
      <c r="X17" s="247"/>
    </row>
    <row r="18" spans="2:24" ht="19.5" customHeight="1">
      <c r="B18" s="249"/>
      <c r="C18" s="175" t="s">
        <v>602</v>
      </c>
      <c r="D18" s="187" t="s">
        <v>414</v>
      </c>
      <c r="E18" s="244">
        <v>3150</v>
      </c>
      <c r="F18" s="86"/>
      <c r="G18" s="41"/>
      <c r="H18" s="275"/>
      <c r="I18" s="276"/>
      <c r="J18" s="274"/>
      <c r="K18" s="224"/>
      <c r="L18" s="40"/>
      <c r="M18" s="175"/>
      <c r="N18" s="197"/>
      <c r="O18" s="262"/>
      <c r="P18" s="225"/>
      <c r="Q18" s="40"/>
      <c r="R18" s="112"/>
      <c r="S18" s="113"/>
      <c r="T18" s="114"/>
      <c r="U18" s="43"/>
      <c r="V18" s="246"/>
      <c r="W18" s="11"/>
      <c r="X18" s="247"/>
    </row>
    <row r="19" spans="2:24" ht="19.5" customHeight="1">
      <c r="B19" s="534" t="s">
        <v>1</v>
      </c>
      <c r="C19" s="535"/>
      <c r="D19" s="535"/>
      <c r="E19" s="51">
        <f>SUM(E6:E18)</f>
        <v>28550</v>
      </c>
      <c r="F19" s="90">
        <f>SUM(F6:F18)</f>
        <v>0</v>
      </c>
      <c r="G19" s="535" t="s">
        <v>1</v>
      </c>
      <c r="H19" s="535"/>
      <c r="I19" s="535"/>
      <c r="J19" s="51">
        <f>SUM(J6:J18)</f>
        <v>1400</v>
      </c>
      <c r="K19" s="55">
        <f>SUM(K6:K18)</f>
        <v>0</v>
      </c>
      <c r="L19" s="534" t="s">
        <v>1</v>
      </c>
      <c r="M19" s="535"/>
      <c r="N19" s="538"/>
      <c r="O19" s="58">
        <f>SUM(O6:O18)</f>
        <v>3100</v>
      </c>
      <c r="P19" s="37">
        <f>SUM(P6:P18)</f>
        <v>0</v>
      </c>
      <c r="Q19" s="534" t="s">
        <v>1</v>
      </c>
      <c r="R19" s="535"/>
      <c r="S19" s="535"/>
      <c r="T19" s="59">
        <f>SUM(T6:T18)</f>
        <v>800</v>
      </c>
      <c r="U19" s="37">
        <f>SUM(U6:U18)</f>
        <v>0</v>
      </c>
      <c r="V19" s="108"/>
      <c r="W19" s="88"/>
      <c r="X19" s="248"/>
    </row>
    <row r="20" spans="2:24" ht="30" customHeight="1">
      <c r="B20" s="69"/>
      <c r="C20" s="562" t="s">
        <v>277</v>
      </c>
      <c r="D20" s="562"/>
      <c r="E20" s="562"/>
      <c r="F20" s="563" t="s">
        <v>8</v>
      </c>
      <c r="G20" s="563"/>
      <c r="H20" s="564">
        <f>SUM(E27+J27+O27+T27)</f>
        <v>16350</v>
      </c>
      <c r="I20" s="563"/>
      <c r="J20" s="4" t="s">
        <v>0</v>
      </c>
      <c r="K20" s="4" t="s">
        <v>278</v>
      </c>
      <c r="L20" s="5"/>
      <c r="M20" s="6" t="s">
        <v>10</v>
      </c>
      <c r="N20" s="5"/>
      <c r="O20" s="542">
        <f>SUM(F27+K27+P27+U27)</f>
        <v>0</v>
      </c>
      <c r="P20" s="542"/>
      <c r="Q20" s="565" t="s">
        <v>0</v>
      </c>
      <c r="R20" s="565"/>
      <c r="S20" s="22"/>
      <c r="T20" s="28"/>
      <c r="U20" s="29"/>
      <c r="V20" s="22"/>
      <c r="W20" s="23"/>
      <c r="X20" s="23"/>
    </row>
    <row r="21" spans="2:24" ht="19.5" customHeight="1">
      <c r="B21" s="534" t="s">
        <v>14</v>
      </c>
      <c r="C21" s="535"/>
      <c r="D21" s="535"/>
      <c r="E21" s="535"/>
      <c r="F21" s="45" t="s">
        <v>12</v>
      </c>
      <c r="G21" s="535" t="s">
        <v>15</v>
      </c>
      <c r="H21" s="535"/>
      <c r="I21" s="535"/>
      <c r="J21" s="535"/>
      <c r="K21" s="89" t="s">
        <v>12</v>
      </c>
      <c r="L21" s="534" t="s">
        <v>16</v>
      </c>
      <c r="M21" s="535"/>
      <c r="N21" s="535"/>
      <c r="O21" s="538"/>
      <c r="P21" s="27" t="s">
        <v>12</v>
      </c>
      <c r="Q21" s="534" t="s">
        <v>13</v>
      </c>
      <c r="R21" s="535"/>
      <c r="S21" s="535"/>
      <c r="T21" s="535"/>
      <c r="U21" s="45" t="s">
        <v>12</v>
      </c>
      <c r="V21" s="534" t="s">
        <v>390</v>
      </c>
      <c r="W21" s="535"/>
      <c r="X21" s="536"/>
    </row>
    <row r="22" spans="2:24" ht="19.5" customHeight="1">
      <c r="B22" s="250"/>
      <c r="C22" s="222" t="s">
        <v>279</v>
      </c>
      <c r="D22" s="283" t="s">
        <v>414</v>
      </c>
      <c r="E22" s="261">
        <v>5700</v>
      </c>
      <c r="F22" s="102"/>
      <c r="G22" s="23"/>
      <c r="H22" s="109"/>
      <c r="I22" s="110"/>
      <c r="J22" s="135"/>
      <c r="K22" s="136"/>
      <c r="L22" s="76"/>
      <c r="M22" s="124" t="s">
        <v>54</v>
      </c>
      <c r="N22" s="137"/>
      <c r="O22" s="282">
        <v>1650</v>
      </c>
      <c r="P22" s="102"/>
      <c r="Q22" s="76" t="s">
        <v>458</v>
      </c>
      <c r="R22" s="269" t="s">
        <v>459</v>
      </c>
      <c r="S22" s="137"/>
      <c r="T22" s="264">
        <v>800</v>
      </c>
      <c r="U22" s="102"/>
      <c r="V22" s="246"/>
      <c r="W22" s="11" t="s">
        <v>398</v>
      </c>
      <c r="X22" s="247"/>
    </row>
    <row r="23" spans="2:24" ht="19.5" customHeight="1">
      <c r="B23" s="249" t="s">
        <v>394</v>
      </c>
      <c r="C23" s="175" t="s">
        <v>280</v>
      </c>
      <c r="D23" s="187" t="s">
        <v>414</v>
      </c>
      <c r="E23" s="244">
        <v>1600</v>
      </c>
      <c r="F23" s="86"/>
      <c r="G23" s="41"/>
      <c r="H23" s="126"/>
      <c r="I23" s="113"/>
      <c r="J23" s="139"/>
      <c r="K23" s="85"/>
      <c r="L23" s="71"/>
      <c r="M23" s="120"/>
      <c r="N23" s="140"/>
      <c r="O23" s="141"/>
      <c r="P23" s="375"/>
      <c r="Q23" s="40"/>
      <c r="R23" s="67" t="s">
        <v>386</v>
      </c>
      <c r="S23" s="91"/>
      <c r="T23" s="273">
        <v>50</v>
      </c>
      <c r="U23" s="86"/>
      <c r="V23" s="246"/>
      <c r="W23" s="255" t="s">
        <v>659</v>
      </c>
      <c r="X23" s="247"/>
    </row>
    <row r="24" spans="2:24" ht="19.5" customHeight="1">
      <c r="B24" s="249" t="s">
        <v>399</v>
      </c>
      <c r="C24" s="175" t="s">
        <v>281</v>
      </c>
      <c r="D24" s="187" t="s">
        <v>414</v>
      </c>
      <c r="E24" s="244">
        <v>2250</v>
      </c>
      <c r="F24" s="86"/>
      <c r="G24" s="41"/>
      <c r="H24" s="126"/>
      <c r="I24" s="113"/>
      <c r="J24" s="139"/>
      <c r="K24" s="85"/>
      <c r="L24" s="71"/>
      <c r="M24" s="120"/>
      <c r="N24" s="140"/>
      <c r="O24" s="141"/>
      <c r="P24" s="43"/>
      <c r="Q24" s="40"/>
      <c r="R24" s="120"/>
      <c r="S24" s="91"/>
      <c r="T24" s="263"/>
      <c r="U24" s="375"/>
      <c r="V24" s="246"/>
      <c r="W24" s="11" t="s">
        <v>604</v>
      </c>
      <c r="X24" s="247"/>
    </row>
    <row r="25" spans="2:24" ht="19.5" customHeight="1">
      <c r="B25" s="249"/>
      <c r="C25" s="175" t="s">
        <v>282</v>
      </c>
      <c r="D25" s="187" t="s">
        <v>414</v>
      </c>
      <c r="E25" s="244">
        <v>3100</v>
      </c>
      <c r="F25" s="86"/>
      <c r="G25" s="41"/>
      <c r="H25" s="112"/>
      <c r="I25" s="113"/>
      <c r="J25" s="139"/>
      <c r="K25" s="85"/>
      <c r="L25" s="71"/>
      <c r="M25" s="120"/>
      <c r="N25" s="140"/>
      <c r="O25" s="141"/>
      <c r="P25" s="43"/>
      <c r="Q25" s="40"/>
      <c r="R25" s="120"/>
      <c r="S25" s="91"/>
      <c r="T25" s="141"/>
      <c r="U25" s="43"/>
      <c r="V25" s="246"/>
      <c r="W25" s="11" t="s">
        <v>592</v>
      </c>
      <c r="X25" s="247"/>
    </row>
    <row r="26" spans="2:24" ht="19.5" customHeight="1">
      <c r="B26" s="249" t="s">
        <v>400</v>
      </c>
      <c r="C26" s="454" t="s">
        <v>53</v>
      </c>
      <c r="D26" s="455" t="s">
        <v>414</v>
      </c>
      <c r="E26" s="468">
        <v>1200</v>
      </c>
      <c r="F26" s="424"/>
      <c r="G26" s="231"/>
      <c r="H26" s="232"/>
      <c r="I26" s="233"/>
      <c r="J26" s="234"/>
      <c r="K26" s="235"/>
      <c r="L26" s="236"/>
      <c r="M26" s="237"/>
      <c r="N26" s="238"/>
      <c r="O26" s="239"/>
      <c r="P26" s="240"/>
      <c r="Q26" s="241"/>
      <c r="R26" s="237"/>
      <c r="S26" s="242"/>
      <c r="T26" s="239"/>
      <c r="U26" s="240"/>
      <c r="V26" s="246"/>
      <c r="W26" s="11" t="s">
        <v>635</v>
      </c>
      <c r="X26" s="247"/>
    </row>
    <row r="27" spans="2:24" ht="19.5" customHeight="1">
      <c r="B27" s="534" t="s">
        <v>1</v>
      </c>
      <c r="C27" s="557"/>
      <c r="D27" s="557"/>
      <c r="E27" s="73">
        <f>SUM(E22:E26)</f>
        <v>13850</v>
      </c>
      <c r="F27" s="87">
        <f>SUM(F22:F26)</f>
        <v>0</v>
      </c>
      <c r="G27" s="557" t="s">
        <v>1</v>
      </c>
      <c r="H27" s="557"/>
      <c r="I27" s="557"/>
      <c r="J27" s="73"/>
      <c r="K27" s="75"/>
      <c r="L27" s="556" t="s">
        <v>1</v>
      </c>
      <c r="M27" s="557"/>
      <c r="N27" s="558"/>
      <c r="O27" s="74">
        <f>SUM(O22:O26)</f>
        <v>1650</v>
      </c>
      <c r="P27" s="38">
        <f>SUM(P22:P26)</f>
        <v>0</v>
      </c>
      <c r="Q27" s="556" t="s">
        <v>1</v>
      </c>
      <c r="R27" s="557"/>
      <c r="S27" s="558"/>
      <c r="T27" s="74">
        <f>SUM(T22:T26)</f>
        <v>850</v>
      </c>
      <c r="U27" s="38">
        <f>SUM(U22:U26)</f>
        <v>0</v>
      </c>
      <c r="V27" s="108"/>
      <c r="W27" s="13" t="s">
        <v>437</v>
      </c>
      <c r="X27" s="248"/>
    </row>
    <row r="28" spans="2:46" ht="30" customHeight="1">
      <c r="B28" s="22"/>
      <c r="C28" s="562" t="s">
        <v>283</v>
      </c>
      <c r="D28" s="562"/>
      <c r="E28" s="562"/>
      <c r="F28" s="563" t="s">
        <v>8</v>
      </c>
      <c r="G28" s="563"/>
      <c r="H28" s="564">
        <f>SUM(E36+J36+O36+T36)</f>
        <v>13100</v>
      </c>
      <c r="I28" s="563"/>
      <c r="J28" s="4" t="s">
        <v>0</v>
      </c>
      <c r="K28" s="4" t="s">
        <v>278</v>
      </c>
      <c r="L28" s="5"/>
      <c r="M28" s="6" t="s">
        <v>10</v>
      </c>
      <c r="N28" s="5"/>
      <c r="O28" s="542">
        <f>SUM(F36+K36+P36+U36)</f>
        <v>0</v>
      </c>
      <c r="P28" s="542"/>
      <c r="Q28" s="565" t="s">
        <v>0</v>
      </c>
      <c r="R28" s="565"/>
      <c r="S28" s="22"/>
      <c r="T28" s="29"/>
      <c r="U28" s="29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2:24" ht="19.5" customHeight="1">
      <c r="B29" s="534" t="s">
        <v>14</v>
      </c>
      <c r="C29" s="535"/>
      <c r="D29" s="535"/>
      <c r="E29" s="538"/>
      <c r="F29" s="27" t="s">
        <v>12</v>
      </c>
      <c r="G29" s="535" t="s">
        <v>15</v>
      </c>
      <c r="H29" s="535"/>
      <c r="I29" s="535"/>
      <c r="J29" s="538"/>
      <c r="K29" s="25" t="s">
        <v>12</v>
      </c>
      <c r="L29" s="534" t="s">
        <v>16</v>
      </c>
      <c r="M29" s="535"/>
      <c r="N29" s="535"/>
      <c r="O29" s="535"/>
      <c r="P29" s="45" t="s">
        <v>12</v>
      </c>
      <c r="Q29" s="535" t="s">
        <v>13</v>
      </c>
      <c r="R29" s="535"/>
      <c r="S29" s="535"/>
      <c r="T29" s="538"/>
      <c r="U29" s="27" t="s">
        <v>12</v>
      </c>
      <c r="V29" s="534" t="s">
        <v>390</v>
      </c>
      <c r="W29" s="535"/>
      <c r="X29" s="536"/>
    </row>
    <row r="30" spans="2:24" ht="19.5" customHeight="1">
      <c r="B30" s="36"/>
      <c r="C30" s="222" t="s">
        <v>55</v>
      </c>
      <c r="D30" s="456" t="s">
        <v>414</v>
      </c>
      <c r="E30" s="261">
        <v>1850</v>
      </c>
      <c r="F30" s="102"/>
      <c r="G30" s="23"/>
      <c r="H30" s="109"/>
      <c r="I30" s="110"/>
      <c r="J30" s="142"/>
      <c r="K30" s="19"/>
      <c r="L30" s="50"/>
      <c r="M30" s="112" t="s">
        <v>57</v>
      </c>
      <c r="N30" s="128"/>
      <c r="O30" s="182">
        <v>400</v>
      </c>
      <c r="P30" s="102"/>
      <c r="Q30" s="50"/>
      <c r="R30" s="559" t="s">
        <v>401</v>
      </c>
      <c r="S30" s="559"/>
      <c r="T30" s="559"/>
      <c r="U30" s="251"/>
      <c r="V30" s="246"/>
      <c r="W30" s="11" t="s">
        <v>405</v>
      </c>
      <c r="X30" s="256"/>
    </row>
    <row r="31" spans="2:24" ht="19.5" customHeight="1">
      <c r="B31" s="249"/>
      <c r="C31" s="175" t="s">
        <v>56</v>
      </c>
      <c r="D31" s="265" t="s">
        <v>414</v>
      </c>
      <c r="E31" s="244">
        <v>1250</v>
      </c>
      <c r="F31" s="86"/>
      <c r="G31" s="41"/>
      <c r="H31" s="112"/>
      <c r="I31" s="113"/>
      <c r="J31" s="122"/>
      <c r="K31" s="46"/>
      <c r="L31" s="40"/>
      <c r="M31" s="112"/>
      <c r="N31" s="128"/>
      <c r="O31" s="146"/>
      <c r="P31" s="372"/>
      <c r="Q31" s="36"/>
      <c r="R31" s="20" t="s">
        <v>402</v>
      </c>
      <c r="S31" s="23"/>
      <c r="T31" s="17"/>
      <c r="U31" s="61"/>
      <c r="V31" s="246"/>
      <c r="W31" s="255" t="s">
        <v>593</v>
      </c>
      <c r="X31" s="256"/>
    </row>
    <row r="32" spans="2:24" ht="19.5" customHeight="1">
      <c r="B32" s="249"/>
      <c r="C32" s="175" t="s">
        <v>284</v>
      </c>
      <c r="D32" s="187" t="s">
        <v>427</v>
      </c>
      <c r="E32" s="244">
        <v>2250</v>
      </c>
      <c r="F32" s="86"/>
      <c r="G32" s="41"/>
      <c r="H32" s="112"/>
      <c r="I32" s="113"/>
      <c r="J32" s="122"/>
      <c r="K32" s="46"/>
      <c r="L32" s="40"/>
      <c r="M32" s="112"/>
      <c r="N32" s="128"/>
      <c r="O32" s="146"/>
      <c r="P32" s="92"/>
      <c r="Q32" s="36"/>
      <c r="R32" s="20" t="s">
        <v>403</v>
      </c>
      <c r="S32" s="23"/>
      <c r="T32" s="17"/>
      <c r="U32" s="61"/>
      <c r="V32" s="246"/>
      <c r="W32" s="255" t="s">
        <v>605</v>
      </c>
      <c r="X32" s="256"/>
    </row>
    <row r="33" spans="2:24" ht="19.5" customHeight="1">
      <c r="B33" s="249" t="s">
        <v>395</v>
      </c>
      <c r="C33" s="175" t="s">
        <v>285</v>
      </c>
      <c r="D33" s="187" t="s">
        <v>414</v>
      </c>
      <c r="E33" s="244">
        <v>4600</v>
      </c>
      <c r="F33" s="86"/>
      <c r="G33" s="41"/>
      <c r="H33" s="112"/>
      <c r="I33" s="113"/>
      <c r="J33" s="122"/>
      <c r="K33" s="46"/>
      <c r="L33" s="40"/>
      <c r="M33" s="112"/>
      <c r="N33" s="128"/>
      <c r="O33" s="182"/>
      <c r="P33" s="270"/>
      <c r="Q33" s="36"/>
      <c r="R33" s="20" t="s">
        <v>404</v>
      </c>
      <c r="S33" s="23"/>
      <c r="T33" s="252"/>
      <c r="U33" s="61"/>
      <c r="V33" s="246"/>
      <c r="W33" s="255" t="s">
        <v>636</v>
      </c>
      <c r="X33" s="256"/>
    </row>
    <row r="34" spans="2:24" ht="19.5" customHeight="1">
      <c r="B34" s="249"/>
      <c r="C34" s="175" t="s">
        <v>286</v>
      </c>
      <c r="D34" s="187" t="s">
        <v>427</v>
      </c>
      <c r="E34" s="244">
        <v>2750</v>
      </c>
      <c r="F34" s="86"/>
      <c r="G34" s="41"/>
      <c r="H34" s="112"/>
      <c r="I34" s="113"/>
      <c r="J34" s="122"/>
      <c r="K34" s="46"/>
      <c r="L34" s="40"/>
      <c r="M34" s="112"/>
      <c r="N34" s="128"/>
      <c r="O34" s="146"/>
      <c r="P34" s="92"/>
      <c r="Q34" s="36"/>
      <c r="R34" s="23"/>
      <c r="S34" s="23"/>
      <c r="T34" s="252"/>
      <c r="U34" s="61"/>
      <c r="V34" s="246"/>
      <c r="W34" s="560" t="s">
        <v>396</v>
      </c>
      <c r="X34" s="561"/>
    </row>
    <row r="35" spans="2:24" ht="19.5" customHeight="1">
      <c r="B35" s="35"/>
      <c r="C35" s="39"/>
      <c r="D35" s="31"/>
      <c r="E35" s="44"/>
      <c r="F35" s="38"/>
      <c r="G35" s="26"/>
      <c r="H35" s="9"/>
      <c r="I35" s="31"/>
      <c r="J35" s="44"/>
      <c r="K35" s="33"/>
      <c r="L35" s="35"/>
      <c r="M35" s="9"/>
      <c r="N35" s="72"/>
      <c r="O35" s="84"/>
      <c r="P35" s="87"/>
      <c r="Q35" s="35"/>
      <c r="R35" s="26"/>
      <c r="S35" s="26"/>
      <c r="T35" s="84"/>
      <c r="U35" s="38"/>
      <c r="V35" s="246"/>
      <c r="W35" s="11" t="s">
        <v>658</v>
      </c>
      <c r="X35" s="256"/>
    </row>
    <row r="36" spans="2:24" ht="19.5" customHeight="1">
      <c r="B36" s="556" t="s">
        <v>1</v>
      </c>
      <c r="C36" s="557"/>
      <c r="D36" s="557"/>
      <c r="E36" s="44">
        <f>SUM(E30:E35)</f>
        <v>12700</v>
      </c>
      <c r="F36" s="38">
        <f>SUM(F30:F35)</f>
        <v>0</v>
      </c>
      <c r="G36" s="557" t="s">
        <v>1</v>
      </c>
      <c r="H36" s="557"/>
      <c r="I36" s="557"/>
      <c r="J36" s="44"/>
      <c r="K36" s="33"/>
      <c r="L36" s="556" t="s">
        <v>1</v>
      </c>
      <c r="M36" s="557"/>
      <c r="N36" s="558"/>
      <c r="O36" s="34">
        <f>SUM(O30:O35)</f>
        <v>400</v>
      </c>
      <c r="P36" s="87">
        <f>SUM(P30:P35)</f>
        <v>0</v>
      </c>
      <c r="Q36" s="557" t="s">
        <v>1</v>
      </c>
      <c r="R36" s="557"/>
      <c r="S36" s="557"/>
      <c r="T36" s="44">
        <f>SUM(T30:T35)</f>
        <v>0</v>
      </c>
      <c r="U36" s="38">
        <f>SUM(U30:U35)</f>
        <v>0</v>
      </c>
      <c r="V36" s="108"/>
      <c r="W36" s="31" t="s">
        <v>606</v>
      </c>
      <c r="X36" s="12"/>
    </row>
    <row r="37" spans="2:29" s="2" customFormat="1" ht="13.5" customHeight="1">
      <c r="B37" s="11" t="s">
        <v>598</v>
      </c>
      <c r="C37" s="8"/>
      <c r="D37" s="1"/>
      <c r="E37" s="383"/>
      <c r="F37" s="384"/>
      <c r="G37" s="1"/>
      <c r="H37" s="1"/>
      <c r="I37" s="1"/>
      <c r="J37" s="383"/>
      <c r="K37" s="385"/>
      <c r="L37" s="1"/>
      <c r="M37" s="1"/>
      <c r="N37" s="1"/>
      <c r="O37" s="383"/>
      <c r="P37" s="386"/>
      <c r="Q37" s="1"/>
      <c r="R37" s="1"/>
      <c r="S37" s="1"/>
      <c r="T37" s="383"/>
      <c r="U37" s="385"/>
      <c r="V37" s="1"/>
      <c r="W37" s="1"/>
      <c r="X37" s="1"/>
      <c r="Y37" s="386"/>
      <c r="Z37" s="382"/>
      <c r="AA37" s="387"/>
      <c r="AB37" s="388"/>
      <c r="AC37" s="382"/>
    </row>
    <row r="38" spans="2:28" s="2" customFormat="1" ht="14.25" customHeight="1">
      <c r="B38" s="508" t="s">
        <v>603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361"/>
      <c r="Z38" s="361"/>
      <c r="AA38" s="361"/>
      <c r="AB38" s="361"/>
    </row>
    <row r="39" spans="2:28" s="2" customFormat="1" ht="14.25" customHeight="1">
      <c r="B39" s="508" t="s">
        <v>599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</row>
    <row r="40" spans="2:28" s="2" customFormat="1" ht="13.5">
      <c r="B40" s="508" t="s">
        <v>600</v>
      </c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</row>
    <row r="41" spans="2:25" s="2" customFormat="1" ht="5.25" customHeight="1">
      <c r="B41" s="11"/>
      <c r="C41" s="1"/>
      <c r="D41" s="1"/>
      <c r="E41" s="383"/>
      <c r="F41" s="384"/>
      <c r="G41" s="1"/>
      <c r="H41" s="1"/>
      <c r="I41" s="1"/>
      <c r="J41" s="383"/>
      <c r="K41" s="385"/>
      <c r="L41" s="1"/>
      <c r="M41" s="1"/>
      <c r="N41" s="1"/>
      <c r="O41" s="383"/>
      <c r="P41" s="386"/>
      <c r="Q41" s="1"/>
      <c r="R41" s="1"/>
      <c r="S41" s="1"/>
      <c r="T41" s="383"/>
      <c r="U41" s="385"/>
      <c r="V41" s="1"/>
      <c r="W41" s="1"/>
      <c r="X41" s="1"/>
      <c r="Y41" s="386"/>
    </row>
    <row r="42" spans="2:24" ht="14.25" customHeight="1">
      <c r="B42" s="21" t="s">
        <v>452</v>
      </c>
      <c r="C42" s="22"/>
      <c r="E42" s="22"/>
      <c r="F42" s="22"/>
      <c r="J42" s="22"/>
      <c r="K42" s="22"/>
      <c r="M42" s="22"/>
      <c r="O42" s="22"/>
      <c r="P42" s="22"/>
      <c r="R42" s="23"/>
      <c r="T42" s="28"/>
      <c r="U42" s="29"/>
      <c r="W42" s="525" t="str">
        <f>'尾張集計表'!M42</f>
        <v>（2022年4月現在）</v>
      </c>
      <c r="X42" s="525"/>
    </row>
    <row r="43" ht="6" customHeight="1"/>
  </sheetData>
  <sheetProtection selectLockedCells="1"/>
  <mergeCells count="6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G19:I19"/>
    <mergeCell ref="L19:N19"/>
    <mergeCell ref="Q19:S19"/>
    <mergeCell ref="C4:E4"/>
    <mergeCell ref="F4:G4"/>
    <mergeCell ref="H4:I4"/>
    <mergeCell ref="O4:P4"/>
    <mergeCell ref="Q4:R4"/>
    <mergeCell ref="Q20:R20"/>
    <mergeCell ref="B21:E21"/>
    <mergeCell ref="G21:J21"/>
    <mergeCell ref="L21:O21"/>
    <mergeCell ref="Q21:T21"/>
    <mergeCell ref="B5:E5"/>
    <mergeCell ref="G5:J5"/>
    <mergeCell ref="L5:O5"/>
    <mergeCell ref="Q5:T5"/>
    <mergeCell ref="B19:D19"/>
    <mergeCell ref="B27:D27"/>
    <mergeCell ref="G27:I27"/>
    <mergeCell ref="L27:N27"/>
    <mergeCell ref="Q27:S27"/>
    <mergeCell ref="V5:X5"/>
    <mergeCell ref="V21:X21"/>
    <mergeCell ref="C20:E20"/>
    <mergeCell ref="F20:G20"/>
    <mergeCell ref="H20:I20"/>
    <mergeCell ref="O20:P20"/>
    <mergeCell ref="W34:X34"/>
    <mergeCell ref="B38:X38"/>
    <mergeCell ref="C28:E28"/>
    <mergeCell ref="F28:G28"/>
    <mergeCell ref="H28:I28"/>
    <mergeCell ref="O28:P28"/>
    <mergeCell ref="Q28:R28"/>
    <mergeCell ref="B29:E29"/>
    <mergeCell ref="G29:J29"/>
    <mergeCell ref="L29:O29"/>
    <mergeCell ref="B39:AB39"/>
    <mergeCell ref="B40:AB40"/>
    <mergeCell ref="W42:X42"/>
    <mergeCell ref="Q29:T29"/>
    <mergeCell ref="B36:D36"/>
    <mergeCell ref="G36:I36"/>
    <mergeCell ref="L36:N36"/>
    <mergeCell ref="Q36:S36"/>
    <mergeCell ref="V29:X29"/>
    <mergeCell ref="R30:T30"/>
  </mergeCells>
  <conditionalFormatting sqref="F6">
    <cfRule type="expression" priority="43" dxfId="0" stopIfTrue="1">
      <formula>F6&gt;E6</formula>
    </cfRule>
  </conditionalFormatting>
  <conditionalFormatting sqref="F7">
    <cfRule type="expression" priority="42" dxfId="0" stopIfTrue="1">
      <formula>F7&gt;E7</formula>
    </cfRule>
  </conditionalFormatting>
  <conditionalFormatting sqref="F8">
    <cfRule type="expression" priority="41" dxfId="0" stopIfTrue="1">
      <formula>F8&gt;E8</formula>
    </cfRule>
  </conditionalFormatting>
  <conditionalFormatting sqref="F9">
    <cfRule type="expression" priority="40" dxfId="0" stopIfTrue="1">
      <formula>F9&gt;E9</formula>
    </cfRule>
  </conditionalFormatting>
  <conditionalFormatting sqref="F10">
    <cfRule type="expression" priority="39" dxfId="0" stopIfTrue="1">
      <formula>F10&gt;E10</formula>
    </cfRule>
  </conditionalFormatting>
  <conditionalFormatting sqref="F11">
    <cfRule type="expression" priority="38" dxfId="0" stopIfTrue="1">
      <formula>F11&gt;E11</formula>
    </cfRule>
  </conditionalFormatting>
  <conditionalFormatting sqref="F12">
    <cfRule type="expression" priority="37" dxfId="0" stopIfTrue="1">
      <formula>F12&gt;E12</formula>
    </cfRule>
  </conditionalFormatting>
  <conditionalFormatting sqref="F13">
    <cfRule type="expression" priority="36" dxfId="0" stopIfTrue="1">
      <formula>F13&gt;E13</formula>
    </cfRule>
  </conditionalFormatting>
  <conditionalFormatting sqref="F14">
    <cfRule type="expression" priority="35" dxfId="0" stopIfTrue="1">
      <formula>F14&gt;E14</formula>
    </cfRule>
  </conditionalFormatting>
  <conditionalFormatting sqref="F15">
    <cfRule type="expression" priority="34" dxfId="0" stopIfTrue="1">
      <formula>F15&gt;E15</formula>
    </cfRule>
  </conditionalFormatting>
  <conditionalFormatting sqref="F16">
    <cfRule type="expression" priority="33" dxfId="0" stopIfTrue="1">
      <formula>F16&gt;E16</formula>
    </cfRule>
  </conditionalFormatting>
  <conditionalFormatting sqref="F17">
    <cfRule type="expression" priority="32" dxfId="0" stopIfTrue="1">
      <formula>F17&gt;E17</formula>
    </cfRule>
  </conditionalFormatting>
  <conditionalFormatting sqref="F18">
    <cfRule type="expression" priority="31" dxfId="0" stopIfTrue="1">
      <formula>F18&gt;E18</formula>
    </cfRule>
  </conditionalFormatting>
  <conditionalFormatting sqref="F22">
    <cfRule type="expression" priority="28" dxfId="0" stopIfTrue="1">
      <formula>F22&gt;E22</formula>
    </cfRule>
  </conditionalFormatting>
  <conditionalFormatting sqref="F23">
    <cfRule type="expression" priority="27" dxfId="0" stopIfTrue="1">
      <formula>F23&gt;E23</formula>
    </cfRule>
  </conditionalFormatting>
  <conditionalFormatting sqref="F24">
    <cfRule type="expression" priority="26" dxfId="0" stopIfTrue="1">
      <formula>F24&gt;E24</formula>
    </cfRule>
  </conditionalFormatting>
  <conditionalFormatting sqref="F25">
    <cfRule type="expression" priority="25" dxfId="0" stopIfTrue="1">
      <formula>F25&gt;E25</formula>
    </cfRule>
  </conditionalFormatting>
  <conditionalFormatting sqref="F26">
    <cfRule type="expression" priority="24" dxfId="0" stopIfTrue="1">
      <formula>F26&gt;E26</formula>
    </cfRule>
  </conditionalFormatting>
  <conditionalFormatting sqref="F30">
    <cfRule type="expression" priority="23" dxfId="0" stopIfTrue="1">
      <formula>F30&gt;E30</formula>
    </cfRule>
  </conditionalFormatting>
  <conditionalFormatting sqref="F31">
    <cfRule type="expression" priority="22" dxfId="0" stopIfTrue="1">
      <formula>F31&gt;E31</formula>
    </cfRule>
  </conditionalFormatting>
  <conditionalFormatting sqref="F32">
    <cfRule type="expression" priority="21" dxfId="0" stopIfTrue="1">
      <formula>F32&gt;E32</formula>
    </cfRule>
  </conditionalFormatting>
  <conditionalFormatting sqref="F33">
    <cfRule type="expression" priority="20" dxfId="0" stopIfTrue="1">
      <formula>F33&gt;E33</formula>
    </cfRule>
  </conditionalFormatting>
  <conditionalFormatting sqref="F34">
    <cfRule type="expression" priority="19" dxfId="0" stopIfTrue="1">
      <formula>F34&gt;E34</formula>
    </cfRule>
  </conditionalFormatting>
  <conditionalFormatting sqref="K6">
    <cfRule type="expression" priority="18" dxfId="0" stopIfTrue="1">
      <formula>K6&gt;J6</formula>
    </cfRule>
  </conditionalFormatting>
  <conditionalFormatting sqref="K7">
    <cfRule type="expression" priority="17" dxfId="0" stopIfTrue="1">
      <formula>K7&gt;J7</formula>
    </cfRule>
  </conditionalFormatting>
  <conditionalFormatting sqref="K8">
    <cfRule type="expression" priority="16" dxfId="0" stopIfTrue="1">
      <formula>K8&gt;J8</formula>
    </cfRule>
  </conditionalFormatting>
  <conditionalFormatting sqref="K9">
    <cfRule type="expression" priority="15" dxfId="0" stopIfTrue="1">
      <formula>K9&gt;J9</formula>
    </cfRule>
  </conditionalFormatting>
  <conditionalFormatting sqref="K10">
    <cfRule type="expression" priority="14" dxfId="0" stopIfTrue="1">
      <formula>K10&gt;J10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0">
    <cfRule type="expression" priority="9" dxfId="0" stopIfTrue="1">
      <formula>P10&gt;O10</formula>
    </cfRule>
  </conditionalFormatting>
  <conditionalFormatting sqref="P22">
    <cfRule type="expression" priority="6" dxfId="0" stopIfTrue="1">
      <formula>P22&gt;O22</formula>
    </cfRule>
  </conditionalFormatting>
  <conditionalFormatting sqref="P30">
    <cfRule type="expression" priority="5" dxfId="0" stopIfTrue="1">
      <formula>P30&gt;O30</formula>
    </cfRule>
  </conditionalFormatting>
  <conditionalFormatting sqref="U22">
    <cfRule type="expression" priority="4" dxfId="0" stopIfTrue="1">
      <formula>U22&gt;T22</formula>
    </cfRule>
  </conditionalFormatting>
  <conditionalFormatting sqref="U23">
    <cfRule type="expression" priority="3" dxfId="0" stopIfTrue="1">
      <formula>U23&gt;T23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2">
    <dataValidation operator="lessThanOrEqual" allowBlank="1" showInputMessage="1" showErrorMessage="1" sqref="C30:E34 M30:O34 H22:I26 C22:E26 R22:T22 M22:O22 H30:I34 B37:B41 C6:E18 H6:J18 M6:O18 R6:T18 C41:Y41 C37:Y37"/>
    <dataValidation errorStyle="warning" type="custom" allowBlank="1" showInputMessage="1" showErrorMessage="1" errorTitle="折込数オーバー" error="入力した折込数が満数を超えている、または50枚単位ではありません。" sqref="P22 F30:F34 K6:K10 U22:U23 P6:P10 P30 F22:F26 U6:U7 F6:F18">
      <formula1>AND(P22&lt;=O22,MOD(P22,50)=0)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0"/>
  <sheetViews>
    <sheetView showGridLines="0" showZeros="0" zoomScale="80" zoomScaleNormal="8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74" t="s">
        <v>2</v>
      </c>
      <c r="F2" s="575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74" t="s">
        <v>4</v>
      </c>
      <c r="U2" s="575"/>
      <c r="V2" s="576">
        <f>'尾張集計表'!L3</f>
        <v>0</v>
      </c>
      <c r="W2" s="577"/>
      <c r="X2" s="580"/>
      <c r="ES2" s="22"/>
    </row>
    <row r="3" spans="2:24" ht="30" customHeight="1">
      <c r="B3" s="3"/>
      <c r="C3" s="3"/>
      <c r="D3" s="3"/>
      <c r="E3" s="567" t="s">
        <v>5</v>
      </c>
      <c r="F3" s="568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67" t="s">
        <v>7</v>
      </c>
      <c r="U3" s="568"/>
      <c r="V3" s="581">
        <f>SUM(O4+O11+O21)</f>
        <v>0</v>
      </c>
      <c r="W3" s="582"/>
      <c r="X3" s="49" t="s">
        <v>0</v>
      </c>
    </row>
    <row r="4" spans="3:18" s="24" customFormat="1" ht="30" customHeight="1">
      <c r="C4" s="562" t="s">
        <v>92</v>
      </c>
      <c r="D4" s="562"/>
      <c r="E4" s="562"/>
      <c r="F4" s="563" t="s">
        <v>8</v>
      </c>
      <c r="G4" s="563"/>
      <c r="H4" s="564">
        <f>SUM(E10+J10+O10+T10)</f>
        <v>9800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79">
        <f>SUM(F10+K10+P10+U10)</f>
        <v>0</v>
      </c>
      <c r="P4" s="579"/>
      <c r="Q4" s="565" t="s">
        <v>0</v>
      </c>
      <c r="R4" s="565"/>
    </row>
    <row r="5" spans="2:24" ht="19.5" customHeight="1">
      <c r="B5" s="534" t="s">
        <v>14</v>
      </c>
      <c r="C5" s="535"/>
      <c r="D5" s="535"/>
      <c r="E5" s="535"/>
      <c r="F5" s="53" t="s">
        <v>12</v>
      </c>
      <c r="G5" s="534" t="s">
        <v>15</v>
      </c>
      <c r="H5" s="535"/>
      <c r="I5" s="535"/>
      <c r="J5" s="535"/>
      <c r="K5" s="45" t="s">
        <v>12</v>
      </c>
      <c r="L5" s="534" t="s">
        <v>16</v>
      </c>
      <c r="M5" s="535"/>
      <c r="N5" s="535"/>
      <c r="O5" s="538"/>
      <c r="P5" s="27" t="s">
        <v>12</v>
      </c>
      <c r="Q5" s="535" t="s">
        <v>13</v>
      </c>
      <c r="R5" s="535"/>
      <c r="S5" s="535"/>
      <c r="T5" s="535"/>
      <c r="U5" s="45" t="s">
        <v>12</v>
      </c>
      <c r="V5" s="534" t="s">
        <v>390</v>
      </c>
      <c r="W5" s="535"/>
      <c r="X5" s="536"/>
    </row>
    <row r="6" spans="2:24" ht="19.5" customHeight="1">
      <c r="B6" s="36"/>
      <c r="C6" s="457" t="s">
        <v>29</v>
      </c>
      <c r="D6" s="458" t="s">
        <v>427</v>
      </c>
      <c r="E6" s="441">
        <v>6500</v>
      </c>
      <c r="F6" s="102"/>
      <c r="G6" s="36"/>
      <c r="H6" s="147"/>
      <c r="I6" s="132"/>
      <c r="J6" s="52"/>
      <c r="K6" s="253"/>
      <c r="L6" s="50"/>
      <c r="M6" s="149"/>
      <c r="N6" s="150"/>
      <c r="O6" s="57"/>
      <c r="P6" s="61"/>
      <c r="Q6" s="451" t="s">
        <v>456</v>
      </c>
      <c r="R6" s="268" t="s">
        <v>457</v>
      </c>
      <c r="S6" s="22"/>
      <c r="T6" s="441">
        <v>450</v>
      </c>
      <c r="U6" s="102"/>
      <c r="V6" s="246"/>
      <c r="W6" s="11" t="s">
        <v>406</v>
      </c>
      <c r="X6" s="247"/>
    </row>
    <row r="7" spans="2:24" ht="19.5" customHeight="1">
      <c r="B7" s="40"/>
      <c r="C7" s="130" t="s">
        <v>595</v>
      </c>
      <c r="D7" s="459" t="s">
        <v>427</v>
      </c>
      <c r="E7" s="258">
        <v>1300</v>
      </c>
      <c r="F7" s="86"/>
      <c r="G7" s="40"/>
      <c r="H7" s="120"/>
      <c r="I7" s="121"/>
      <c r="J7" s="64"/>
      <c r="K7" s="92"/>
      <c r="L7" s="40"/>
      <c r="M7" s="130"/>
      <c r="N7" s="131"/>
      <c r="O7" s="65"/>
      <c r="P7" s="43"/>
      <c r="Q7" s="41"/>
      <c r="R7" s="120" t="s">
        <v>17</v>
      </c>
      <c r="S7" s="66"/>
      <c r="T7" s="258">
        <v>350</v>
      </c>
      <c r="U7" s="86"/>
      <c r="V7" s="246"/>
      <c r="W7" s="255" t="s">
        <v>607</v>
      </c>
      <c r="X7" s="247"/>
    </row>
    <row r="8" spans="2:24" ht="19.5" customHeight="1">
      <c r="B8" s="40"/>
      <c r="C8" s="130" t="s">
        <v>30</v>
      </c>
      <c r="D8" s="459" t="s">
        <v>430</v>
      </c>
      <c r="E8" s="258">
        <v>1200</v>
      </c>
      <c r="F8" s="86"/>
      <c r="G8" s="40"/>
      <c r="H8" s="130"/>
      <c r="I8" s="121"/>
      <c r="J8" s="64"/>
      <c r="K8" s="92"/>
      <c r="L8" s="40"/>
      <c r="M8" s="130"/>
      <c r="N8" s="131"/>
      <c r="O8" s="65"/>
      <c r="P8" s="43"/>
      <c r="Q8" s="41"/>
      <c r="R8" s="67"/>
      <c r="S8" s="41"/>
      <c r="T8" s="68"/>
      <c r="U8" s="375"/>
      <c r="V8" s="246"/>
      <c r="W8" s="11"/>
      <c r="X8" s="247"/>
    </row>
    <row r="9" spans="2:24" ht="19.5" customHeight="1">
      <c r="B9" s="36"/>
      <c r="C9" s="23"/>
      <c r="D9" s="23"/>
      <c r="E9" s="56"/>
      <c r="F9" s="54"/>
      <c r="G9" s="36"/>
      <c r="H9" s="8"/>
      <c r="I9" s="23"/>
      <c r="J9" s="56"/>
      <c r="K9" s="94"/>
      <c r="L9" s="36"/>
      <c r="M9" s="8"/>
      <c r="N9" s="62"/>
      <c r="O9" s="63"/>
      <c r="P9" s="61"/>
      <c r="Q9" s="26"/>
      <c r="R9" s="9"/>
      <c r="S9" s="26"/>
      <c r="T9" s="44"/>
      <c r="U9" s="38"/>
      <c r="V9" s="246"/>
      <c r="W9" s="11" t="s">
        <v>436</v>
      </c>
      <c r="X9" s="247"/>
    </row>
    <row r="10" spans="2:24" ht="19.5" customHeight="1">
      <c r="B10" s="534" t="s">
        <v>1</v>
      </c>
      <c r="C10" s="535"/>
      <c r="D10" s="535"/>
      <c r="E10" s="51">
        <f>SUM(E6:E9)</f>
        <v>9000</v>
      </c>
      <c r="F10" s="55">
        <f>SUM(F6:F9)</f>
        <v>0</v>
      </c>
      <c r="G10" s="534" t="s">
        <v>1</v>
      </c>
      <c r="H10" s="535"/>
      <c r="I10" s="535"/>
      <c r="J10" s="51"/>
      <c r="K10" s="90"/>
      <c r="L10" s="534" t="s">
        <v>1</v>
      </c>
      <c r="M10" s="535"/>
      <c r="N10" s="538"/>
      <c r="O10" s="58"/>
      <c r="P10" s="37"/>
      <c r="Q10" s="535" t="s">
        <v>1</v>
      </c>
      <c r="R10" s="535"/>
      <c r="S10" s="535"/>
      <c r="T10" s="59">
        <f>SUM(T6:T9)</f>
        <v>800</v>
      </c>
      <c r="U10" s="37">
        <f>SUM(U6:U9)</f>
        <v>0</v>
      </c>
      <c r="V10" s="108"/>
      <c r="W10" s="13"/>
      <c r="X10" s="248"/>
    </row>
    <row r="11" spans="2:24" ht="30" customHeight="1">
      <c r="B11" s="69"/>
      <c r="C11" s="562" t="s">
        <v>333</v>
      </c>
      <c r="D11" s="562"/>
      <c r="E11" s="562"/>
      <c r="F11" s="563" t="s">
        <v>8</v>
      </c>
      <c r="G11" s="563"/>
      <c r="H11" s="564">
        <f>SUM(E20+J20+O20+T20)</f>
        <v>17700</v>
      </c>
      <c r="I11" s="563"/>
      <c r="J11" s="4" t="s">
        <v>0</v>
      </c>
      <c r="K11" s="4" t="s">
        <v>334</v>
      </c>
      <c r="L11" s="5"/>
      <c r="M11" s="6" t="s">
        <v>10</v>
      </c>
      <c r="N11" s="5"/>
      <c r="O11" s="542">
        <f>SUM(F20+K20+P20+U20)</f>
        <v>0</v>
      </c>
      <c r="P11" s="542"/>
      <c r="Q11" s="565" t="s">
        <v>0</v>
      </c>
      <c r="R11" s="565"/>
      <c r="S11" s="22"/>
      <c r="T11" s="28"/>
      <c r="U11" s="29"/>
      <c r="V11" s="22"/>
      <c r="W11" s="23"/>
      <c r="X11" s="23"/>
    </row>
    <row r="12" spans="2:24" ht="19.5" customHeight="1">
      <c r="B12" s="534" t="s">
        <v>14</v>
      </c>
      <c r="C12" s="535"/>
      <c r="D12" s="535"/>
      <c r="E12" s="535"/>
      <c r="F12" s="53" t="s">
        <v>12</v>
      </c>
      <c r="G12" s="534" t="s">
        <v>15</v>
      </c>
      <c r="H12" s="535"/>
      <c r="I12" s="535"/>
      <c r="J12" s="535"/>
      <c r="K12" s="45" t="s">
        <v>12</v>
      </c>
      <c r="L12" s="534" t="s">
        <v>16</v>
      </c>
      <c r="M12" s="535"/>
      <c r="N12" s="535"/>
      <c r="O12" s="538"/>
      <c r="P12" s="27" t="s">
        <v>12</v>
      </c>
      <c r="Q12" s="534" t="s">
        <v>13</v>
      </c>
      <c r="R12" s="535"/>
      <c r="S12" s="535"/>
      <c r="T12" s="538"/>
      <c r="U12" s="27" t="s">
        <v>12</v>
      </c>
      <c r="V12" s="534" t="s">
        <v>390</v>
      </c>
      <c r="W12" s="535"/>
      <c r="X12" s="536"/>
    </row>
    <row r="13" spans="2:24" ht="19.5" customHeight="1">
      <c r="B13" s="36"/>
      <c r="C13" s="457" t="s">
        <v>31</v>
      </c>
      <c r="D13" s="458" t="s">
        <v>428</v>
      </c>
      <c r="E13" s="441">
        <v>2900</v>
      </c>
      <c r="F13" s="102"/>
      <c r="G13" s="36"/>
      <c r="H13" s="147"/>
      <c r="I13" s="132"/>
      <c r="J13" s="135"/>
      <c r="K13" s="253"/>
      <c r="L13" s="76"/>
      <c r="M13" s="148" t="s">
        <v>31</v>
      </c>
      <c r="N13" s="151"/>
      <c r="O13" s="272">
        <v>700</v>
      </c>
      <c r="P13" s="102"/>
      <c r="Q13" s="23"/>
      <c r="R13" s="147" t="s">
        <v>18</v>
      </c>
      <c r="S13" s="22"/>
      <c r="T13" s="441">
        <v>650</v>
      </c>
      <c r="U13" s="102"/>
      <c r="V13" s="246"/>
      <c r="W13" s="11" t="s">
        <v>407</v>
      </c>
      <c r="X13" s="247"/>
    </row>
    <row r="14" spans="2:24" ht="19.5" customHeight="1">
      <c r="B14" s="40"/>
      <c r="C14" s="460" t="s">
        <v>335</v>
      </c>
      <c r="D14" s="459" t="s">
        <v>428</v>
      </c>
      <c r="E14" s="258">
        <v>1500</v>
      </c>
      <c r="F14" s="86"/>
      <c r="G14" s="40"/>
      <c r="H14" s="120"/>
      <c r="I14" s="121"/>
      <c r="J14" s="139"/>
      <c r="K14" s="92"/>
      <c r="L14" s="71"/>
      <c r="M14" s="120" t="s">
        <v>19</v>
      </c>
      <c r="N14" s="140"/>
      <c r="O14" s="273">
        <v>200</v>
      </c>
      <c r="P14" s="86"/>
      <c r="Q14" s="41"/>
      <c r="R14" s="120" t="s">
        <v>19</v>
      </c>
      <c r="S14" s="66"/>
      <c r="T14" s="258">
        <v>200</v>
      </c>
      <c r="U14" s="86"/>
      <c r="V14" s="246"/>
      <c r="W14" s="255" t="s">
        <v>637</v>
      </c>
      <c r="X14" s="247"/>
    </row>
    <row r="15" spans="2:24" ht="19.5" customHeight="1">
      <c r="B15" s="40"/>
      <c r="C15" s="460" t="s">
        <v>32</v>
      </c>
      <c r="D15" s="459" t="s">
        <v>414</v>
      </c>
      <c r="E15" s="258">
        <v>1750</v>
      </c>
      <c r="F15" s="86"/>
      <c r="G15" s="40"/>
      <c r="H15" s="120"/>
      <c r="I15" s="121"/>
      <c r="J15" s="139"/>
      <c r="K15" s="92"/>
      <c r="L15" s="71"/>
      <c r="M15" s="120" t="s">
        <v>21</v>
      </c>
      <c r="N15" s="140"/>
      <c r="O15" s="273">
        <v>250</v>
      </c>
      <c r="P15" s="86"/>
      <c r="Q15" s="41"/>
      <c r="R15" s="120" t="s">
        <v>21</v>
      </c>
      <c r="S15" s="66"/>
      <c r="T15" s="258">
        <v>500</v>
      </c>
      <c r="U15" s="86"/>
      <c r="V15" s="246"/>
      <c r="W15" s="255" t="s">
        <v>649</v>
      </c>
      <c r="X15" s="247"/>
    </row>
    <row r="16" spans="2:24" ht="19.5" customHeight="1">
      <c r="B16" s="40"/>
      <c r="C16" s="130" t="s">
        <v>19</v>
      </c>
      <c r="D16" s="459" t="s">
        <v>414</v>
      </c>
      <c r="E16" s="258">
        <v>4300</v>
      </c>
      <c r="F16" s="86"/>
      <c r="G16" s="40"/>
      <c r="H16" s="120"/>
      <c r="I16" s="121"/>
      <c r="J16" s="139"/>
      <c r="K16" s="92"/>
      <c r="L16" s="71"/>
      <c r="M16" s="120"/>
      <c r="N16" s="140"/>
      <c r="O16" s="263"/>
      <c r="P16" s="375"/>
      <c r="Q16" s="41"/>
      <c r="R16" s="120"/>
      <c r="S16" s="66"/>
      <c r="T16" s="122"/>
      <c r="U16" s="375"/>
      <c r="V16" s="246"/>
      <c r="W16" s="11"/>
      <c r="X16" s="247"/>
    </row>
    <row r="17" spans="2:24" ht="19.5" customHeight="1">
      <c r="B17" s="40"/>
      <c r="C17" s="130" t="s">
        <v>20</v>
      </c>
      <c r="D17" s="459" t="s">
        <v>414</v>
      </c>
      <c r="E17" s="258">
        <v>2400</v>
      </c>
      <c r="F17" s="86"/>
      <c r="G17" s="40"/>
      <c r="H17" s="120"/>
      <c r="I17" s="121"/>
      <c r="J17" s="139"/>
      <c r="K17" s="92"/>
      <c r="L17" s="71"/>
      <c r="M17" s="130"/>
      <c r="N17" s="278"/>
      <c r="O17" s="263"/>
      <c r="P17" s="225"/>
      <c r="Q17" s="41"/>
      <c r="R17" s="130"/>
      <c r="S17" s="66"/>
      <c r="T17" s="160"/>
      <c r="U17" s="225"/>
      <c r="V17" s="246"/>
      <c r="W17" s="11"/>
      <c r="X17" s="247"/>
    </row>
    <row r="18" spans="2:24" ht="19.5" customHeight="1">
      <c r="B18" s="40"/>
      <c r="C18" s="130" t="s">
        <v>22</v>
      </c>
      <c r="D18" s="459" t="s">
        <v>414</v>
      </c>
      <c r="E18" s="258">
        <v>2350</v>
      </c>
      <c r="F18" s="86"/>
      <c r="G18" s="40"/>
      <c r="H18" s="120"/>
      <c r="I18" s="121"/>
      <c r="J18" s="139"/>
      <c r="K18" s="92"/>
      <c r="L18" s="71"/>
      <c r="M18" s="130"/>
      <c r="N18" s="278"/>
      <c r="O18" s="263"/>
      <c r="P18" s="225"/>
      <c r="Q18" s="41"/>
      <c r="R18" s="130"/>
      <c r="S18" s="66"/>
      <c r="T18" s="160"/>
      <c r="U18" s="225"/>
      <c r="V18" s="246"/>
      <c r="W18" s="11"/>
      <c r="X18" s="247"/>
    </row>
    <row r="19" spans="2:24" ht="19.5" customHeight="1">
      <c r="B19" s="35"/>
      <c r="C19" s="39"/>
      <c r="D19" s="26"/>
      <c r="E19" s="73"/>
      <c r="F19" s="75"/>
      <c r="G19" s="35"/>
      <c r="H19" s="10"/>
      <c r="I19" s="26"/>
      <c r="J19" s="73"/>
      <c r="K19" s="87"/>
      <c r="L19" s="70"/>
      <c r="M19" s="9"/>
      <c r="N19" s="77"/>
      <c r="O19" s="79"/>
      <c r="P19" s="38"/>
      <c r="Q19" s="26"/>
      <c r="R19" s="10"/>
      <c r="S19" s="26"/>
      <c r="T19" s="44"/>
      <c r="U19" s="38"/>
      <c r="V19" s="246"/>
      <c r="W19" s="11"/>
      <c r="X19" s="247"/>
    </row>
    <row r="20" spans="2:24" ht="19.5" customHeight="1">
      <c r="B20" s="556" t="s">
        <v>1</v>
      </c>
      <c r="C20" s="557"/>
      <c r="D20" s="557"/>
      <c r="E20" s="73">
        <f>SUM(E13:E19)</f>
        <v>15200</v>
      </c>
      <c r="F20" s="75">
        <f>SUM(F13:F19)</f>
        <v>0</v>
      </c>
      <c r="G20" s="556" t="s">
        <v>1</v>
      </c>
      <c r="H20" s="557"/>
      <c r="I20" s="557"/>
      <c r="J20" s="73"/>
      <c r="K20" s="87"/>
      <c r="L20" s="534" t="s">
        <v>1</v>
      </c>
      <c r="M20" s="535"/>
      <c r="N20" s="538"/>
      <c r="O20" s="74">
        <f>SUM(O13:O19)</f>
        <v>1150</v>
      </c>
      <c r="P20" s="38">
        <f>SUM(P13:P19)</f>
        <v>0</v>
      </c>
      <c r="Q20" s="557" t="s">
        <v>1</v>
      </c>
      <c r="R20" s="557"/>
      <c r="S20" s="557"/>
      <c r="T20" s="44">
        <f>SUM(T13:T19)</f>
        <v>1350</v>
      </c>
      <c r="U20" s="38">
        <f>SUM(U13:U19)</f>
        <v>0</v>
      </c>
      <c r="V20" s="108"/>
      <c r="W20" s="13"/>
      <c r="X20" s="248"/>
    </row>
    <row r="21" spans="2:46" ht="30" customHeight="1">
      <c r="B21" s="22"/>
      <c r="C21" s="562" t="s">
        <v>37</v>
      </c>
      <c r="D21" s="562"/>
      <c r="E21" s="562"/>
      <c r="F21" s="563" t="s">
        <v>8</v>
      </c>
      <c r="G21" s="563"/>
      <c r="H21" s="564">
        <f>SUM(E33+J33+O33+T33)</f>
        <v>14850</v>
      </c>
      <c r="I21" s="563"/>
      <c r="J21" s="4" t="s">
        <v>0</v>
      </c>
      <c r="K21" s="4" t="s">
        <v>334</v>
      </c>
      <c r="L21" s="5"/>
      <c r="M21" s="6" t="s">
        <v>10</v>
      </c>
      <c r="N21" s="5"/>
      <c r="O21" s="542">
        <f>SUM(F33+K33+P33+U33)</f>
        <v>0</v>
      </c>
      <c r="P21" s="542"/>
      <c r="Q21" s="565" t="s">
        <v>0</v>
      </c>
      <c r="R21" s="565"/>
      <c r="S21" s="22"/>
      <c r="T21" s="29"/>
      <c r="U21" s="29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2:24" ht="19.5" customHeight="1">
      <c r="B22" s="534" t="s">
        <v>14</v>
      </c>
      <c r="C22" s="535"/>
      <c r="D22" s="535"/>
      <c r="E22" s="535"/>
      <c r="F22" s="45" t="s">
        <v>12</v>
      </c>
      <c r="G22" s="535" t="s">
        <v>15</v>
      </c>
      <c r="H22" s="535"/>
      <c r="I22" s="535"/>
      <c r="J22" s="538"/>
      <c r="K22" s="25" t="s">
        <v>12</v>
      </c>
      <c r="L22" s="534" t="s">
        <v>16</v>
      </c>
      <c r="M22" s="535"/>
      <c r="N22" s="535"/>
      <c r="O22" s="535"/>
      <c r="P22" s="53" t="s">
        <v>12</v>
      </c>
      <c r="Q22" s="534" t="s">
        <v>13</v>
      </c>
      <c r="R22" s="535"/>
      <c r="S22" s="535"/>
      <c r="T22" s="538"/>
      <c r="U22" s="27" t="s">
        <v>12</v>
      </c>
      <c r="V22" s="534" t="s">
        <v>390</v>
      </c>
      <c r="W22" s="535"/>
      <c r="X22" s="536"/>
    </row>
    <row r="23" spans="2:24" ht="19.5" customHeight="1">
      <c r="B23" s="36"/>
      <c r="C23" s="457" t="s">
        <v>23</v>
      </c>
      <c r="D23" s="458" t="s">
        <v>392</v>
      </c>
      <c r="E23" s="441">
        <v>2500</v>
      </c>
      <c r="F23" s="102"/>
      <c r="G23" s="23"/>
      <c r="H23" s="147"/>
      <c r="I23" s="132"/>
      <c r="J23" s="142"/>
      <c r="K23" s="19"/>
      <c r="L23" s="50"/>
      <c r="M23" s="148" t="s">
        <v>23</v>
      </c>
      <c r="N23" s="153"/>
      <c r="O23" s="272">
        <v>800</v>
      </c>
      <c r="P23" s="102"/>
      <c r="Q23" s="50"/>
      <c r="R23" s="245" t="s">
        <v>23</v>
      </c>
      <c r="S23" s="82"/>
      <c r="T23" s="272">
        <v>350</v>
      </c>
      <c r="U23" s="102"/>
      <c r="V23" s="246"/>
      <c r="W23" s="11" t="s">
        <v>443</v>
      </c>
      <c r="X23" s="247"/>
    </row>
    <row r="24" spans="2:24" ht="19.5" customHeight="1">
      <c r="B24" s="40"/>
      <c r="C24" s="130" t="s">
        <v>33</v>
      </c>
      <c r="D24" s="459" t="s">
        <v>392</v>
      </c>
      <c r="E24" s="258">
        <v>1400</v>
      </c>
      <c r="F24" s="86"/>
      <c r="G24" s="41"/>
      <c r="H24" s="120"/>
      <c r="I24" s="121"/>
      <c r="J24" s="122"/>
      <c r="K24" s="46"/>
      <c r="L24" s="40"/>
      <c r="M24" s="120" t="s">
        <v>25</v>
      </c>
      <c r="N24" s="154"/>
      <c r="O24" s="273">
        <v>350</v>
      </c>
      <c r="P24" s="86"/>
      <c r="Q24" s="40"/>
      <c r="S24" s="81"/>
      <c r="T24" s="65"/>
      <c r="U24" s="375"/>
      <c r="V24" s="246"/>
      <c r="W24" s="255" t="s">
        <v>608</v>
      </c>
      <c r="X24" s="247"/>
    </row>
    <row r="25" spans="2:24" ht="19.5" customHeight="1">
      <c r="B25" s="40"/>
      <c r="C25" s="130" t="s">
        <v>34</v>
      </c>
      <c r="D25" s="459" t="s">
        <v>397</v>
      </c>
      <c r="E25" s="258">
        <v>1000</v>
      </c>
      <c r="F25" s="86"/>
      <c r="G25" s="41"/>
      <c r="H25" s="120"/>
      <c r="I25" s="121"/>
      <c r="J25" s="122"/>
      <c r="K25" s="46"/>
      <c r="L25" s="40"/>
      <c r="M25" s="120"/>
      <c r="N25" s="154"/>
      <c r="O25" s="273"/>
      <c r="P25" s="376"/>
      <c r="Q25" s="40"/>
      <c r="R25" s="80"/>
      <c r="S25" s="81"/>
      <c r="T25" s="65"/>
      <c r="U25" s="43"/>
      <c r="V25" s="246"/>
      <c r="W25" s="255" t="s">
        <v>614</v>
      </c>
      <c r="X25" s="247"/>
    </row>
    <row r="26" spans="2:24" ht="19.5" customHeight="1">
      <c r="B26" s="40"/>
      <c r="C26" s="130" t="s">
        <v>35</v>
      </c>
      <c r="D26" s="459" t="s">
        <v>392</v>
      </c>
      <c r="E26" s="258">
        <v>1950</v>
      </c>
      <c r="F26" s="86"/>
      <c r="G26" s="41"/>
      <c r="H26" s="120"/>
      <c r="I26" s="121"/>
      <c r="J26" s="122"/>
      <c r="K26" s="46"/>
      <c r="L26" s="40"/>
      <c r="M26" s="120"/>
      <c r="N26" s="154"/>
      <c r="O26" s="273"/>
      <c r="P26" s="85"/>
      <c r="Q26" s="40"/>
      <c r="R26" s="41"/>
      <c r="S26" s="81"/>
      <c r="T26" s="78"/>
      <c r="U26" s="43"/>
      <c r="V26" s="246"/>
      <c r="W26" s="11" t="s">
        <v>462</v>
      </c>
      <c r="X26" s="247"/>
    </row>
    <row r="27" spans="2:24" ht="19.5" customHeight="1">
      <c r="B27" s="40"/>
      <c r="C27" s="130" t="s">
        <v>36</v>
      </c>
      <c r="D27" s="459" t="s">
        <v>397</v>
      </c>
      <c r="E27" s="258">
        <v>1350</v>
      </c>
      <c r="F27" s="86"/>
      <c r="G27" s="41"/>
      <c r="H27" s="120"/>
      <c r="I27" s="121"/>
      <c r="J27" s="122"/>
      <c r="K27" s="46"/>
      <c r="L27" s="40"/>
      <c r="M27" s="120"/>
      <c r="N27" s="154"/>
      <c r="O27" s="273"/>
      <c r="P27" s="85"/>
      <c r="Q27" s="40"/>
      <c r="R27" s="41"/>
      <c r="S27" s="81"/>
      <c r="T27" s="78"/>
      <c r="U27" s="43"/>
      <c r="V27" s="246"/>
      <c r="W27" s="22"/>
      <c r="X27" s="247"/>
    </row>
    <row r="28" spans="2:24" ht="19.5" customHeight="1">
      <c r="B28" s="40"/>
      <c r="C28" s="130" t="s">
        <v>24</v>
      </c>
      <c r="D28" s="459" t="s">
        <v>392</v>
      </c>
      <c r="E28" s="258">
        <v>1650</v>
      </c>
      <c r="F28" s="86"/>
      <c r="G28" s="41"/>
      <c r="H28" s="120"/>
      <c r="I28" s="121"/>
      <c r="J28" s="122"/>
      <c r="K28" s="46"/>
      <c r="L28" s="40"/>
      <c r="M28" s="120"/>
      <c r="N28" s="154"/>
      <c r="O28" s="273"/>
      <c r="P28" s="224"/>
      <c r="Q28" s="40"/>
      <c r="R28" s="41"/>
      <c r="S28" s="81"/>
      <c r="T28" s="78"/>
      <c r="U28" s="43"/>
      <c r="V28" s="246"/>
      <c r="W28" s="22"/>
      <c r="X28" s="247"/>
    </row>
    <row r="29" spans="2:24" ht="19.5" customHeight="1">
      <c r="B29" s="40"/>
      <c r="C29" s="130" t="s">
        <v>26</v>
      </c>
      <c r="D29" s="459" t="s">
        <v>392</v>
      </c>
      <c r="E29" s="258">
        <v>1550</v>
      </c>
      <c r="F29" s="86"/>
      <c r="G29" s="41"/>
      <c r="H29" s="120"/>
      <c r="I29" s="121"/>
      <c r="J29" s="122"/>
      <c r="K29" s="46"/>
      <c r="L29" s="40"/>
      <c r="M29" s="42"/>
      <c r="N29" s="81"/>
      <c r="O29" s="83"/>
      <c r="P29" s="85"/>
      <c r="Q29" s="40"/>
      <c r="R29" s="41"/>
      <c r="S29" s="81"/>
      <c r="T29" s="78"/>
      <c r="U29" s="43"/>
      <c r="V29" s="246"/>
      <c r="W29" s="22"/>
      <c r="X29" s="247"/>
    </row>
    <row r="30" spans="2:24" ht="19.5" customHeight="1">
      <c r="B30" s="40"/>
      <c r="C30" s="130" t="s">
        <v>27</v>
      </c>
      <c r="D30" s="459" t="s">
        <v>392</v>
      </c>
      <c r="E30" s="258">
        <v>1000</v>
      </c>
      <c r="F30" s="86"/>
      <c r="G30" s="41"/>
      <c r="H30" s="120"/>
      <c r="I30" s="121"/>
      <c r="J30" s="122"/>
      <c r="K30" s="46"/>
      <c r="L30" s="40"/>
      <c r="M30" s="42"/>
      <c r="N30" s="81"/>
      <c r="O30" s="83"/>
      <c r="P30" s="85"/>
      <c r="Q30" s="40"/>
      <c r="R30" s="41"/>
      <c r="S30" s="81"/>
      <c r="T30" s="78"/>
      <c r="U30" s="43"/>
      <c r="V30" s="246"/>
      <c r="W30" s="22"/>
      <c r="X30" s="247"/>
    </row>
    <row r="31" spans="2:24" ht="19.5" customHeight="1">
      <c r="B31" s="249" t="s">
        <v>394</v>
      </c>
      <c r="C31" s="130" t="s">
        <v>28</v>
      </c>
      <c r="D31" s="459" t="s">
        <v>392</v>
      </c>
      <c r="E31" s="258">
        <v>950</v>
      </c>
      <c r="F31" s="86"/>
      <c r="G31" s="41"/>
      <c r="H31" s="120"/>
      <c r="I31" s="121"/>
      <c r="J31" s="122"/>
      <c r="K31" s="46"/>
      <c r="L31" s="40"/>
      <c r="M31" s="42"/>
      <c r="N31" s="81"/>
      <c r="O31" s="83"/>
      <c r="P31" s="85"/>
      <c r="Q31" s="40"/>
      <c r="R31" s="41"/>
      <c r="S31" s="81"/>
      <c r="T31" s="78"/>
      <c r="U31" s="43"/>
      <c r="V31" s="246"/>
      <c r="W31" s="467" t="s">
        <v>650</v>
      </c>
      <c r="X31" s="247"/>
    </row>
    <row r="32" spans="2:24" ht="19.5" customHeight="1">
      <c r="B32" s="35"/>
      <c r="C32" s="39"/>
      <c r="D32" s="26"/>
      <c r="E32" s="73"/>
      <c r="F32" s="87"/>
      <c r="G32" s="26"/>
      <c r="H32" s="9"/>
      <c r="I32" s="26"/>
      <c r="J32" s="44"/>
      <c r="K32" s="33"/>
      <c r="L32" s="35"/>
      <c r="M32" s="9"/>
      <c r="N32" s="60"/>
      <c r="O32" s="84"/>
      <c r="P32" s="75"/>
      <c r="Q32" s="35"/>
      <c r="R32" s="26"/>
      <c r="S32" s="60"/>
      <c r="T32" s="79"/>
      <c r="U32" s="38"/>
      <c r="V32" s="246"/>
      <c r="W32" s="22"/>
      <c r="X32" s="247"/>
    </row>
    <row r="33" spans="2:24" ht="19.5" customHeight="1">
      <c r="B33" s="556" t="s">
        <v>1</v>
      </c>
      <c r="C33" s="557"/>
      <c r="D33" s="557"/>
      <c r="E33" s="73">
        <f>SUM(E23:E32)</f>
        <v>13350</v>
      </c>
      <c r="F33" s="87">
        <f>SUM(F23:F32)</f>
        <v>0</v>
      </c>
      <c r="G33" s="557" t="s">
        <v>1</v>
      </c>
      <c r="H33" s="557"/>
      <c r="I33" s="557"/>
      <c r="J33" s="44"/>
      <c r="K33" s="33"/>
      <c r="L33" s="556" t="s">
        <v>1</v>
      </c>
      <c r="M33" s="557"/>
      <c r="N33" s="558"/>
      <c r="O33" s="34">
        <f>SUM(O23:O32)</f>
        <v>1150</v>
      </c>
      <c r="P33" s="75">
        <f>SUM(P23:P32)</f>
        <v>0</v>
      </c>
      <c r="Q33" s="556" t="s">
        <v>1</v>
      </c>
      <c r="R33" s="557"/>
      <c r="S33" s="558"/>
      <c r="T33" s="74">
        <f>SUM(T23:T32)</f>
        <v>350</v>
      </c>
      <c r="U33" s="38">
        <f>SUM(U23:U32)</f>
        <v>0</v>
      </c>
      <c r="V33" s="108"/>
      <c r="W33" s="88"/>
      <c r="X33" s="248"/>
    </row>
    <row r="34" spans="2:29" s="2" customFormat="1" ht="13.5" customHeight="1">
      <c r="B34" s="11" t="s">
        <v>598</v>
      </c>
      <c r="C34" s="8"/>
      <c r="D34" s="1"/>
      <c r="E34" s="383"/>
      <c r="F34" s="384"/>
      <c r="G34" s="1"/>
      <c r="H34" s="1"/>
      <c r="I34" s="1"/>
      <c r="J34" s="383"/>
      <c r="K34" s="385"/>
      <c r="L34" s="1"/>
      <c r="M34" s="1"/>
      <c r="N34" s="1"/>
      <c r="O34" s="383"/>
      <c r="P34" s="386"/>
      <c r="Q34" s="1"/>
      <c r="R34" s="1"/>
      <c r="S34" s="1"/>
      <c r="T34" s="383"/>
      <c r="U34" s="385"/>
      <c r="V34" s="1"/>
      <c r="W34" s="1"/>
      <c r="X34" s="1"/>
      <c r="Y34" s="386"/>
      <c r="Z34" s="382"/>
      <c r="AA34" s="387"/>
      <c r="AB34" s="388"/>
      <c r="AC34" s="382"/>
    </row>
    <row r="35" spans="2:28" s="2" customFormat="1" ht="14.25" customHeight="1">
      <c r="B35" s="508" t="s">
        <v>603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361"/>
      <c r="Z35" s="361"/>
      <c r="AA35" s="361"/>
      <c r="AB35" s="361"/>
    </row>
    <row r="36" spans="2:28" s="2" customFormat="1" ht="14.25" customHeight="1">
      <c r="B36" s="508" t="s">
        <v>599</v>
      </c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</row>
    <row r="37" spans="2:28" s="2" customFormat="1" ht="13.5">
      <c r="B37" s="508" t="s">
        <v>600</v>
      </c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</row>
    <row r="38" spans="2:25" s="2" customFormat="1" ht="8.25" customHeight="1">
      <c r="B38" s="11"/>
      <c r="C38" s="1"/>
      <c r="D38" s="1"/>
      <c r="E38" s="383"/>
      <c r="F38" s="384"/>
      <c r="G38" s="1"/>
      <c r="H38" s="1"/>
      <c r="I38" s="1"/>
      <c r="J38" s="383"/>
      <c r="K38" s="385"/>
      <c r="L38" s="1"/>
      <c r="M38" s="1"/>
      <c r="N38" s="1"/>
      <c r="O38" s="383"/>
      <c r="P38" s="386"/>
      <c r="Q38" s="1"/>
      <c r="R38" s="1"/>
      <c r="S38" s="1"/>
      <c r="T38" s="383"/>
      <c r="U38" s="385"/>
      <c r="V38" s="1"/>
      <c r="W38" s="1"/>
      <c r="X38" s="1"/>
      <c r="Y38" s="386"/>
    </row>
    <row r="39" spans="2:24" ht="13.5">
      <c r="B39" s="21" t="s">
        <v>452</v>
      </c>
      <c r="C39" s="22"/>
      <c r="E39" s="22"/>
      <c r="F39" s="22"/>
      <c r="J39" s="22"/>
      <c r="K39" s="22"/>
      <c r="M39" s="22"/>
      <c r="O39" s="22"/>
      <c r="P39" s="22"/>
      <c r="R39" s="23"/>
      <c r="T39" s="28"/>
      <c r="U39" s="29"/>
      <c r="W39" s="525" t="str">
        <f>'尾張集計表'!M42</f>
        <v>（2022年4月現在）</v>
      </c>
      <c r="X39" s="525"/>
    </row>
    <row r="40" spans="3:23" ht="6.75" customHeight="1">
      <c r="C40" s="23"/>
      <c r="W40" s="30"/>
    </row>
  </sheetData>
  <sheetProtection selectLockedCells="1"/>
  <mergeCells count="58">
    <mergeCell ref="G2:L2"/>
    <mergeCell ref="E2:F2"/>
    <mergeCell ref="E3:F3"/>
    <mergeCell ref="M2:N2"/>
    <mergeCell ref="M3:N3"/>
    <mergeCell ref="Q20:S20"/>
    <mergeCell ref="Q12:T12"/>
    <mergeCell ref="Q11:R11"/>
    <mergeCell ref="G20:I20"/>
    <mergeCell ref="G10:I10"/>
    <mergeCell ref="V5:X5"/>
    <mergeCell ref="V12:X12"/>
    <mergeCell ref="G3:L3"/>
    <mergeCell ref="Q10:S10"/>
    <mergeCell ref="Q5:T5"/>
    <mergeCell ref="V2:X2"/>
    <mergeCell ref="V3:W3"/>
    <mergeCell ref="O2:S2"/>
    <mergeCell ref="O3:S3"/>
    <mergeCell ref="T2:U2"/>
    <mergeCell ref="T3:U3"/>
    <mergeCell ref="L33:N33"/>
    <mergeCell ref="H21:I21"/>
    <mergeCell ref="O21:P21"/>
    <mergeCell ref="Q21:R21"/>
    <mergeCell ref="L5:O5"/>
    <mergeCell ref="Q33:S33"/>
    <mergeCell ref="L22:O22"/>
    <mergeCell ref="Q22:T22"/>
    <mergeCell ref="G22:J22"/>
    <mergeCell ref="L20:N20"/>
    <mergeCell ref="L12:O12"/>
    <mergeCell ref="H11:I11"/>
    <mergeCell ref="O11:P11"/>
    <mergeCell ref="B20:D20"/>
    <mergeCell ref="C11:E11"/>
    <mergeCell ref="F11:G11"/>
    <mergeCell ref="B12:E12"/>
    <mergeCell ref="B5:E5"/>
    <mergeCell ref="G5:J5"/>
    <mergeCell ref="C21:E21"/>
    <mergeCell ref="F21:G21"/>
    <mergeCell ref="B22:E22"/>
    <mergeCell ref="W39:X39"/>
    <mergeCell ref="V22:X22"/>
    <mergeCell ref="G12:J12"/>
    <mergeCell ref="B33:D33"/>
    <mergeCell ref="G33:I33"/>
    <mergeCell ref="B35:X35"/>
    <mergeCell ref="B36:AB36"/>
    <mergeCell ref="B37:AB37"/>
    <mergeCell ref="C4:E4"/>
    <mergeCell ref="F4:G4"/>
    <mergeCell ref="H4:I4"/>
    <mergeCell ref="O4:P4"/>
    <mergeCell ref="Q4:R4"/>
    <mergeCell ref="B10:D10"/>
    <mergeCell ref="L10:N10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13">
    <cfRule type="expression" priority="26" dxfId="0" stopIfTrue="1">
      <formula>F13&gt;E13</formula>
    </cfRule>
  </conditionalFormatting>
  <conditionalFormatting sqref="F14">
    <cfRule type="expression" priority="25" dxfId="0" stopIfTrue="1">
      <formula>F14&gt;E14</formula>
    </cfRule>
  </conditionalFormatting>
  <conditionalFormatting sqref="F15">
    <cfRule type="expression" priority="24" dxfId="0" stopIfTrue="1">
      <formula>F15&gt;E15</formula>
    </cfRule>
  </conditionalFormatting>
  <conditionalFormatting sqref="F16">
    <cfRule type="expression" priority="23" dxfId="0" stopIfTrue="1">
      <formula>F16&gt;E16</formula>
    </cfRule>
  </conditionalFormatting>
  <conditionalFormatting sqref="F17">
    <cfRule type="expression" priority="22" dxfId="0" stopIfTrue="1">
      <formula>F17&gt;E17</formula>
    </cfRule>
  </conditionalFormatting>
  <conditionalFormatting sqref="F18">
    <cfRule type="expression" priority="21" dxfId="0" stopIfTrue="1">
      <formula>F18&gt;E18</formula>
    </cfRule>
  </conditionalFormatting>
  <conditionalFormatting sqref="F23">
    <cfRule type="expression" priority="20" dxfId="0" stopIfTrue="1">
      <formula>F23&gt;E23</formula>
    </cfRule>
  </conditionalFormatting>
  <conditionalFormatting sqref="F24">
    <cfRule type="expression" priority="19" dxfId="0" stopIfTrue="1">
      <formula>F24&gt;E24</formula>
    </cfRule>
  </conditionalFormatting>
  <conditionalFormatting sqref="F25">
    <cfRule type="expression" priority="18" dxfId="0" stopIfTrue="1">
      <formula>F25&gt;E25</formula>
    </cfRule>
  </conditionalFormatting>
  <conditionalFormatting sqref="F26">
    <cfRule type="expression" priority="17" dxfId="0" stopIfTrue="1">
      <formula>F26&gt;E26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5" dxfId="0" stopIfTrue="1">
      <formula>F28&gt;E28</formula>
    </cfRule>
  </conditionalFormatting>
  <conditionalFormatting sqref="F29">
    <cfRule type="expression" priority="14" dxfId="0" stopIfTrue="1">
      <formula>F29&gt;E29</formula>
    </cfRule>
  </conditionalFormatting>
  <conditionalFormatting sqref="F30">
    <cfRule type="expression" priority="13" dxfId="0" stopIfTrue="1">
      <formula>F30&gt;E30</formula>
    </cfRule>
  </conditionalFormatting>
  <conditionalFormatting sqref="F31">
    <cfRule type="expression" priority="12" dxfId="0" stopIfTrue="1">
      <formula>F31&gt;E31</formula>
    </cfRule>
  </conditionalFormatting>
  <conditionalFormatting sqref="P13">
    <cfRule type="expression" priority="11" dxfId="0" stopIfTrue="1">
      <formula>P13&gt;O13</formula>
    </cfRule>
  </conditionalFormatting>
  <conditionalFormatting sqref="P14">
    <cfRule type="expression" priority="10" dxfId="0" stopIfTrue="1">
      <formula>P14&gt;O14</formula>
    </cfRule>
  </conditionalFormatting>
  <conditionalFormatting sqref="P15">
    <cfRule type="expression" priority="9" dxfId="0" stopIfTrue="1">
      <formula>P15&gt;O15</formula>
    </cfRule>
  </conditionalFormatting>
  <conditionalFormatting sqref="P23">
    <cfRule type="expression" priority="8" dxfId="0" stopIfTrue="1">
      <formula>P23&gt;O23</formula>
    </cfRule>
  </conditionalFormatting>
  <conditionalFormatting sqref="P24">
    <cfRule type="expression" priority="7" dxfId="0" stopIfTrue="1">
      <formula>P24&gt;O24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13">
    <cfRule type="expression" priority="4" dxfId="0" stopIfTrue="1">
      <formula>U13&gt;T13</formula>
    </cfRule>
  </conditionalFormatting>
  <conditionalFormatting sqref="U14">
    <cfRule type="expression" priority="3" dxfId="0" stopIfTrue="1">
      <formula>U14&gt;T14</formula>
    </cfRule>
  </conditionalFormatting>
  <conditionalFormatting sqref="U15">
    <cfRule type="expression" priority="2" dxfId="0" stopIfTrue="1">
      <formula>U15&gt;T15</formula>
    </cfRule>
  </conditionalFormatting>
  <conditionalFormatting sqref="U23">
    <cfRule type="expression" priority="1" dxfId="0" stopIfTrue="1">
      <formula>U23&gt;T23</formula>
    </cfRule>
  </conditionalFormatting>
  <dataValidations count="2">
    <dataValidation errorStyle="warning" type="custom" allowBlank="1" showInputMessage="1" showErrorMessage="1" errorTitle="折込数オーバー" error="入力した折込数が満数を超えている、または50枚単位ではありません。" sqref="U13:U15 F6:F8 F13:F18 F23:F31 P13:P15 U6:U7 P23:P24 U23">
      <formula1>AND(U13&lt;=T13,MOD(U13,50)=0)</formula1>
    </dataValidation>
    <dataValidation operator="lessThanOrEqual" allowBlank="1" showInputMessage="1" showErrorMessage="1" sqref="B34:B38 C34:Y34 C38:Y38"/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8"/>
  <sheetViews>
    <sheetView showGridLines="0" showZeros="0" zoomScale="80" zoomScaleNormal="8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2:24" ht="30" customHeight="1">
      <c r="B3" s="3"/>
      <c r="C3" s="3"/>
      <c r="D3" s="3"/>
      <c r="E3" s="556" t="s">
        <v>5</v>
      </c>
      <c r="F3" s="56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SUM(O4+O14+O20+O25)</f>
        <v>0</v>
      </c>
      <c r="W3" s="572"/>
      <c r="X3" s="49" t="s">
        <v>0</v>
      </c>
    </row>
    <row r="4" spans="3:18" s="24" customFormat="1" ht="30" customHeight="1">
      <c r="C4" s="562" t="s">
        <v>101</v>
      </c>
      <c r="D4" s="562"/>
      <c r="E4" s="562"/>
      <c r="F4" s="563" t="s">
        <v>8</v>
      </c>
      <c r="G4" s="563"/>
      <c r="H4" s="564">
        <f>SUM(E13+J13+O13+T13)</f>
        <v>15600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SUM(F13+K13+P13+U13)</f>
        <v>0</v>
      </c>
      <c r="P4" s="542"/>
      <c r="Q4" s="565" t="s">
        <v>0</v>
      </c>
      <c r="R4" s="565"/>
    </row>
    <row r="5" spans="2:24" ht="19.5" customHeight="1">
      <c r="B5" s="534" t="s">
        <v>14</v>
      </c>
      <c r="C5" s="535"/>
      <c r="D5" s="535"/>
      <c r="E5" s="538"/>
      <c r="F5" s="27" t="s">
        <v>12</v>
      </c>
      <c r="G5" s="535" t="s">
        <v>15</v>
      </c>
      <c r="H5" s="535"/>
      <c r="I5" s="535"/>
      <c r="J5" s="538"/>
      <c r="K5" s="25" t="s">
        <v>12</v>
      </c>
      <c r="L5" s="534" t="s">
        <v>16</v>
      </c>
      <c r="M5" s="535"/>
      <c r="N5" s="535"/>
      <c r="O5" s="535"/>
      <c r="P5" s="45" t="s">
        <v>12</v>
      </c>
      <c r="Q5" s="535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450" t="s">
        <v>394</v>
      </c>
      <c r="C6" s="222" t="s">
        <v>616</v>
      </c>
      <c r="D6" s="283" t="s">
        <v>424</v>
      </c>
      <c r="E6" s="261">
        <v>3750</v>
      </c>
      <c r="F6" s="102"/>
      <c r="G6" s="23"/>
      <c r="H6" s="109" t="s">
        <v>104</v>
      </c>
      <c r="I6" s="110"/>
      <c r="J6" s="261">
        <v>750</v>
      </c>
      <c r="K6" s="102"/>
      <c r="L6" s="50"/>
      <c r="M6" s="124" t="s">
        <v>103</v>
      </c>
      <c r="N6" s="137"/>
      <c r="O6" s="282">
        <v>800</v>
      </c>
      <c r="P6" s="102"/>
      <c r="Q6" s="445"/>
      <c r="R6" s="124" t="s">
        <v>103</v>
      </c>
      <c r="S6" s="137"/>
      <c r="T6" s="264">
        <v>450</v>
      </c>
      <c r="U6" s="102"/>
      <c r="V6" s="246"/>
      <c r="W6" s="11" t="s">
        <v>408</v>
      </c>
      <c r="X6" s="256"/>
    </row>
    <row r="7" spans="2:24" ht="19.5" customHeight="1">
      <c r="B7" s="71" t="s">
        <v>399</v>
      </c>
      <c r="C7" s="175" t="s">
        <v>530</v>
      </c>
      <c r="D7" s="187" t="s">
        <v>414</v>
      </c>
      <c r="E7" s="244">
        <v>2850</v>
      </c>
      <c r="F7" s="86"/>
      <c r="G7" s="41"/>
      <c r="H7" s="112"/>
      <c r="I7" s="113"/>
      <c r="J7" s="114"/>
      <c r="K7" s="377"/>
      <c r="L7" s="40"/>
      <c r="M7" s="130"/>
      <c r="N7" s="131"/>
      <c r="O7" s="97"/>
      <c r="P7" s="372"/>
      <c r="Q7" s="40"/>
      <c r="R7" s="120"/>
      <c r="S7" s="91"/>
      <c r="T7" s="141"/>
      <c r="U7" s="375"/>
      <c r="V7" s="246"/>
      <c r="W7" s="255" t="s">
        <v>536</v>
      </c>
      <c r="X7" s="247"/>
    </row>
    <row r="8" spans="2:24" ht="19.5" customHeight="1">
      <c r="B8" s="40"/>
      <c r="C8" s="175" t="s">
        <v>100</v>
      </c>
      <c r="D8" s="187" t="s">
        <v>414</v>
      </c>
      <c r="E8" s="244">
        <v>2750</v>
      </c>
      <c r="F8" s="86"/>
      <c r="G8" s="41"/>
      <c r="H8" s="112"/>
      <c r="I8" s="113"/>
      <c r="J8" s="114"/>
      <c r="K8" s="46"/>
      <c r="L8" s="40"/>
      <c r="M8" s="130"/>
      <c r="N8" s="131"/>
      <c r="O8" s="97"/>
      <c r="P8" s="92"/>
      <c r="Q8" s="40"/>
      <c r="R8" s="67"/>
      <c r="S8" s="81"/>
      <c r="T8" s="65"/>
      <c r="U8" s="43"/>
      <c r="V8" s="246"/>
      <c r="W8" s="255" t="s">
        <v>651</v>
      </c>
      <c r="X8" s="256"/>
    </row>
    <row r="9" spans="2:24" ht="19.5" customHeight="1">
      <c r="B9" s="40"/>
      <c r="C9" s="175" t="s">
        <v>99</v>
      </c>
      <c r="D9" s="265" t="s">
        <v>414</v>
      </c>
      <c r="E9" s="244">
        <v>1200</v>
      </c>
      <c r="F9" s="86"/>
      <c r="G9" s="41"/>
      <c r="H9" s="112"/>
      <c r="I9" s="113"/>
      <c r="J9" s="114"/>
      <c r="K9" s="46"/>
      <c r="L9" s="40"/>
      <c r="M9" s="130"/>
      <c r="N9" s="131"/>
      <c r="O9" s="97"/>
      <c r="P9" s="92"/>
      <c r="Q9" s="40"/>
      <c r="R9" s="67"/>
      <c r="S9" s="81"/>
      <c r="T9" s="65"/>
      <c r="U9" s="43"/>
      <c r="V9" s="246"/>
      <c r="W9" s="255" t="s">
        <v>444</v>
      </c>
      <c r="X9" s="256"/>
    </row>
    <row r="10" spans="2:24" ht="19.5" customHeight="1">
      <c r="B10" s="40"/>
      <c r="C10" s="461" t="s">
        <v>98</v>
      </c>
      <c r="D10" s="187" t="s">
        <v>416</v>
      </c>
      <c r="E10" s="244">
        <v>1350</v>
      </c>
      <c r="F10" s="86"/>
      <c r="G10" s="41"/>
      <c r="H10" s="112"/>
      <c r="I10" s="113"/>
      <c r="J10" s="114"/>
      <c r="K10" s="46"/>
      <c r="L10" s="40"/>
      <c r="M10" s="130"/>
      <c r="N10" s="131"/>
      <c r="O10" s="97"/>
      <c r="P10" s="92"/>
      <c r="Q10" s="40"/>
      <c r="R10" s="67"/>
      <c r="S10" s="81"/>
      <c r="T10" s="65"/>
      <c r="U10" s="43"/>
      <c r="V10" s="246"/>
      <c r="W10" s="259" t="s">
        <v>409</v>
      </c>
      <c r="X10" s="260"/>
    </row>
    <row r="11" spans="2:24" ht="19.5" customHeight="1">
      <c r="B11" s="40"/>
      <c r="C11" s="461" t="s">
        <v>97</v>
      </c>
      <c r="D11" s="187" t="s">
        <v>416</v>
      </c>
      <c r="E11" s="244">
        <v>1700</v>
      </c>
      <c r="F11" s="86"/>
      <c r="G11" s="41"/>
      <c r="H11" s="130"/>
      <c r="I11" s="121"/>
      <c r="J11" s="68"/>
      <c r="K11" s="46"/>
      <c r="L11" s="40"/>
      <c r="M11" s="130"/>
      <c r="N11" s="131"/>
      <c r="O11" s="97"/>
      <c r="P11" s="92"/>
      <c r="Q11" s="40"/>
      <c r="R11" s="67"/>
      <c r="S11" s="81"/>
      <c r="T11" s="65"/>
      <c r="U11" s="43"/>
      <c r="V11" s="246"/>
      <c r="W11" s="11" t="s">
        <v>652</v>
      </c>
      <c r="X11" s="260"/>
    </row>
    <row r="12" spans="2:24" ht="19.5" customHeight="1">
      <c r="B12" s="36"/>
      <c r="C12" s="23"/>
      <c r="D12" s="8"/>
      <c r="E12" s="96"/>
      <c r="F12" s="61"/>
      <c r="G12" s="23"/>
      <c r="H12" s="8"/>
      <c r="I12" s="8"/>
      <c r="J12" s="96"/>
      <c r="K12" s="95"/>
      <c r="L12" s="36"/>
      <c r="M12" s="8"/>
      <c r="N12" s="62"/>
      <c r="O12" s="93"/>
      <c r="P12" s="94"/>
      <c r="Q12" s="35"/>
      <c r="R12" s="9"/>
      <c r="S12" s="60"/>
      <c r="T12" s="74"/>
      <c r="U12" s="38"/>
      <c r="V12" s="246"/>
      <c r="W12" s="11" t="s">
        <v>653</v>
      </c>
      <c r="X12" s="260"/>
    </row>
    <row r="13" spans="2:24" ht="19.5" customHeight="1">
      <c r="B13" s="534" t="s">
        <v>1</v>
      </c>
      <c r="C13" s="535"/>
      <c r="D13" s="535"/>
      <c r="E13" s="59">
        <f>SUM(E6:E12)</f>
        <v>13600</v>
      </c>
      <c r="F13" s="37">
        <f>SUM(F6:F12)</f>
        <v>0</v>
      </c>
      <c r="G13" s="535" t="s">
        <v>1</v>
      </c>
      <c r="H13" s="535"/>
      <c r="I13" s="535"/>
      <c r="J13" s="59">
        <f>SUM(J6:J12)</f>
        <v>750</v>
      </c>
      <c r="K13" s="18">
        <f>SUM(K6:K12)</f>
        <v>0</v>
      </c>
      <c r="L13" s="534" t="s">
        <v>1</v>
      </c>
      <c r="M13" s="535"/>
      <c r="N13" s="538"/>
      <c r="O13" s="16">
        <f>SUM(O6:O12)</f>
        <v>800</v>
      </c>
      <c r="P13" s="90">
        <f>SUM(P6:P12)</f>
        <v>0</v>
      </c>
      <c r="Q13" s="534" t="s">
        <v>1</v>
      </c>
      <c r="R13" s="535"/>
      <c r="S13" s="538"/>
      <c r="T13" s="58">
        <f>SUM(T6:T12)</f>
        <v>450</v>
      </c>
      <c r="U13" s="37">
        <f>SUM(U6:U12)</f>
        <v>0</v>
      </c>
      <c r="V13" s="108"/>
      <c r="W13" s="13"/>
      <c r="X13" s="12"/>
    </row>
    <row r="14" spans="2:24" ht="30" customHeight="1">
      <c r="B14" s="69"/>
      <c r="C14" s="562" t="s">
        <v>102</v>
      </c>
      <c r="D14" s="562"/>
      <c r="E14" s="562"/>
      <c r="F14" s="563" t="s">
        <v>8</v>
      </c>
      <c r="G14" s="563"/>
      <c r="H14" s="564">
        <f>SUM(E19+J19+O19+T19)</f>
        <v>18400</v>
      </c>
      <c r="I14" s="563"/>
      <c r="J14" s="4" t="s">
        <v>0</v>
      </c>
      <c r="K14" s="4" t="s">
        <v>11</v>
      </c>
      <c r="L14" s="5"/>
      <c r="M14" s="6" t="s">
        <v>10</v>
      </c>
      <c r="N14" s="5"/>
      <c r="O14" s="542">
        <f>SUM(F19+K19+P19+U19)</f>
        <v>0</v>
      </c>
      <c r="P14" s="542"/>
      <c r="Q14" s="565" t="s">
        <v>0</v>
      </c>
      <c r="R14" s="565"/>
      <c r="S14" s="22"/>
      <c r="T14" s="28"/>
      <c r="U14" s="29"/>
      <c r="V14" s="22"/>
      <c r="W14" s="23"/>
      <c r="X14" s="23"/>
    </row>
    <row r="15" spans="2:24" ht="19.5" customHeight="1">
      <c r="B15" s="534" t="s">
        <v>14</v>
      </c>
      <c r="C15" s="535"/>
      <c r="D15" s="535"/>
      <c r="E15" s="538"/>
      <c r="F15" s="27" t="s">
        <v>12</v>
      </c>
      <c r="G15" s="535" t="s">
        <v>15</v>
      </c>
      <c r="H15" s="535"/>
      <c r="I15" s="535"/>
      <c r="J15" s="538"/>
      <c r="K15" s="25" t="s">
        <v>12</v>
      </c>
      <c r="L15" s="534" t="s">
        <v>16</v>
      </c>
      <c r="M15" s="535"/>
      <c r="N15" s="535"/>
      <c r="O15" s="535"/>
      <c r="P15" s="45" t="s">
        <v>12</v>
      </c>
      <c r="Q15" s="535" t="s">
        <v>13</v>
      </c>
      <c r="R15" s="535"/>
      <c r="S15" s="535"/>
      <c r="T15" s="538"/>
      <c r="U15" s="27" t="s">
        <v>12</v>
      </c>
      <c r="V15" s="534" t="s">
        <v>390</v>
      </c>
      <c r="W15" s="535"/>
      <c r="X15" s="536"/>
    </row>
    <row r="16" spans="2:24" ht="19.5" customHeight="1">
      <c r="B16" s="250" t="s">
        <v>531</v>
      </c>
      <c r="C16" s="222" t="s">
        <v>105</v>
      </c>
      <c r="D16" s="456" t="s">
        <v>429</v>
      </c>
      <c r="E16" s="261">
        <v>15650</v>
      </c>
      <c r="F16" s="102"/>
      <c r="G16" s="23"/>
      <c r="H16" s="109" t="s">
        <v>105</v>
      </c>
      <c r="I16" s="110" t="s">
        <v>422</v>
      </c>
      <c r="J16" s="142"/>
      <c r="K16" s="19"/>
      <c r="L16" s="76"/>
      <c r="M16" s="124" t="s">
        <v>336</v>
      </c>
      <c r="N16" s="137"/>
      <c r="O16" s="282">
        <v>700</v>
      </c>
      <c r="P16" s="102"/>
      <c r="Q16" s="23"/>
      <c r="R16" s="109" t="s">
        <v>336</v>
      </c>
      <c r="S16" s="155"/>
      <c r="T16" s="261">
        <v>600</v>
      </c>
      <c r="U16" s="102"/>
      <c r="V16" s="246"/>
      <c r="W16" s="22" t="s">
        <v>445</v>
      </c>
      <c r="X16" s="247"/>
    </row>
    <row r="17" spans="2:24" ht="19.5" customHeight="1">
      <c r="B17" s="40"/>
      <c r="C17" s="460"/>
      <c r="D17" s="462"/>
      <c r="E17" s="160"/>
      <c r="F17" s="375"/>
      <c r="G17" s="41"/>
      <c r="H17" s="120"/>
      <c r="I17" s="121"/>
      <c r="J17" s="122"/>
      <c r="K17" s="46"/>
      <c r="L17" s="71"/>
      <c r="M17" s="112" t="s">
        <v>106</v>
      </c>
      <c r="N17" s="156"/>
      <c r="O17" s="182">
        <v>650</v>
      </c>
      <c r="P17" s="86"/>
      <c r="Q17" s="41"/>
      <c r="R17" s="112" t="s">
        <v>107</v>
      </c>
      <c r="S17" s="157"/>
      <c r="T17" s="244">
        <v>800</v>
      </c>
      <c r="U17" s="86"/>
      <c r="V17" s="246"/>
      <c r="W17" s="22"/>
      <c r="X17" s="247"/>
    </row>
    <row r="18" spans="2:24" ht="19.5" customHeight="1">
      <c r="B18" s="35"/>
      <c r="C18" s="39"/>
      <c r="D18" s="9"/>
      <c r="E18" s="44"/>
      <c r="F18" s="38"/>
      <c r="G18" s="26"/>
      <c r="H18" s="10"/>
      <c r="I18" s="9"/>
      <c r="J18" s="44"/>
      <c r="K18" s="33"/>
      <c r="L18" s="70"/>
      <c r="M18" s="9"/>
      <c r="N18" s="77"/>
      <c r="O18" s="84"/>
      <c r="P18" s="87"/>
      <c r="Q18" s="26"/>
      <c r="R18" s="10"/>
      <c r="S18" s="26"/>
      <c r="T18" s="44"/>
      <c r="U18" s="38"/>
      <c r="V18" s="246"/>
      <c r="W18" s="22"/>
      <c r="X18" s="247"/>
    </row>
    <row r="19" spans="2:24" ht="19.5" customHeight="1">
      <c r="B19" s="556" t="s">
        <v>1</v>
      </c>
      <c r="C19" s="557"/>
      <c r="D19" s="557"/>
      <c r="E19" s="44">
        <f>SUM(E16:E18)</f>
        <v>15650</v>
      </c>
      <c r="F19" s="38">
        <f>SUM(F16:F18)</f>
        <v>0</v>
      </c>
      <c r="G19" s="557" t="s">
        <v>1</v>
      </c>
      <c r="H19" s="557"/>
      <c r="I19" s="557"/>
      <c r="J19" s="44"/>
      <c r="K19" s="33"/>
      <c r="L19" s="534" t="s">
        <v>1</v>
      </c>
      <c r="M19" s="535"/>
      <c r="N19" s="538"/>
      <c r="O19" s="34">
        <f>SUM(O16:O18)</f>
        <v>1350</v>
      </c>
      <c r="P19" s="87">
        <f>SUM(P16:P18)</f>
        <v>0</v>
      </c>
      <c r="Q19" s="557" t="s">
        <v>1</v>
      </c>
      <c r="R19" s="557"/>
      <c r="S19" s="557"/>
      <c r="T19" s="44">
        <f>SUM(T16:T18)</f>
        <v>1400</v>
      </c>
      <c r="U19" s="38">
        <f>SUM(U16:U18)</f>
        <v>0</v>
      </c>
      <c r="V19" s="108"/>
      <c r="W19" s="88"/>
      <c r="X19" s="248"/>
    </row>
    <row r="20" spans="2:46" ht="30" customHeight="1">
      <c r="B20" s="22"/>
      <c r="C20" s="562" t="s">
        <v>110</v>
      </c>
      <c r="D20" s="562"/>
      <c r="E20" s="562"/>
      <c r="F20" s="563" t="s">
        <v>8</v>
      </c>
      <c r="G20" s="563"/>
      <c r="H20" s="564">
        <f>SUM(E24+J24+O24+T24)</f>
        <v>2650</v>
      </c>
      <c r="I20" s="563"/>
      <c r="J20" s="4" t="s">
        <v>0</v>
      </c>
      <c r="K20" s="4" t="s">
        <v>11</v>
      </c>
      <c r="L20" s="5"/>
      <c r="M20" s="6" t="s">
        <v>10</v>
      </c>
      <c r="N20" s="5"/>
      <c r="O20" s="542">
        <f>SUM(F24+K24+P24+U24)</f>
        <v>0</v>
      </c>
      <c r="P20" s="542"/>
      <c r="Q20" s="565" t="s">
        <v>0</v>
      </c>
      <c r="R20" s="565"/>
      <c r="S20" s="22"/>
      <c r="T20" s="29"/>
      <c r="U20" s="29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2:24" ht="19.5" customHeight="1">
      <c r="B21" s="534" t="s">
        <v>14</v>
      </c>
      <c r="C21" s="535"/>
      <c r="D21" s="535"/>
      <c r="E21" s="535"/>
      <c r="F21" s="45" t="s">
        <v>12</v>
      </c>
      <c r="G21" s="535" t="s">
        <v>15</v>
      </c>
      <c r="H21" s="535"/>
      <c r="I21" s="535"/>
      <c r="J21" s="535"/>
      <c r="K21" s="53" t="s">
        <v>12</v>
      </c>
      <c r="L21" s="534" t="s">
        <v>16</v>
      </c>
      <c r="M21" s="535"/>
      <c r="N21" s="535"/>
      <c r="O21" s="538"/>
      <c r="P21" s="27" t="s">
        <v>12</v>
      </c>
      <c r="Q21" s="534" t="s">
        <v>13</v>
      </c>
      <c r="R21" s="535"/>
      <c r="S21" s="535"/>
      <c r="T21" s="538"/>
      <c r="U21" s="27" t="s">
        <v>12</v>
      </c>
      <c r="V21" s="534" t="s">
        <v>390</v>
      </c>
      <c r="W21" s="535"/>
      <c r="X21" s="536"/>
    </row>
    <row r="22" spans="2:24" ht="19.5" customHeight="1">
      <c r="B22" s="36"/>
      <c r="C22" s="222" t="s">
        <v>108</v>
      </c>
      <c r="D22" s="283" t="s">
        <v>431</v>
      </c>
      <c r="E22" s="261">
        <v>1100</v>
      </c>
      <c r="F22" s="102"/>
      <c r="G22" s="23"/>
      <c r="H22" s="109"/>
      <c r="I22" s="110"/>
      <c r="J22" s="135"/>
      <c r="K22" s="136"/>
      <c r="L22" s="50"/>
      <c r="M22" s="158"/>
      <c r="N22" s="153"/>
      <c r="O22" s="152"/>
      <c r="P22" s="61"/>
      <c r="Q22" s="36"/>
      <c r="R22" s="143"/>
      <c r="S22" s="22"/>
      <c r="T22" s="144"/>
      <c r="U22" s="61"/>
      <c r="V22" s="246"/>
      <c r="W22" s="11" t="s">
        <v>410</v>
      </c>
      <c r="X22" s="247"/>
    </row>
    <row r="23" spans="2:24" ht="19.5" customHeight="1">
      <c r="B23" s="40"/>
      <c r="C23" s="175" t="s">
        <v>109</v>
      </c>
      <c r="D23" s="187" t="s">
        <v>429</v>
      </c>
      <c r="E23" s="244">
        <v>1550</v>
      </c>
      <c r="F23" s="86"/>
      <c r="G23" s="41"/>
      <c r="H23" s="112"/>
      <c r="I23" s="113"/>
      <c r="J23" s="139"/>
      <c r="K23" s="85"/>
      <c r="L23" s="40"/>
      <c r="M23" s="159"/>
      <c r="N23" s="154"/>
      <c r="O23" s="141"/>
      <c r="P23" s="43"/>
      <c r="Q23" s="40"/>
      <c r="R23" s="80"/>
      <c r="S23" s="41"/>
      <c r="T23" s="68"/>
      <c r="U23" s="43"/>
      <c r="V23" s="246"/>
      <c r="W23" s="255" t="s">
        <v>638</v>
      </c>
      <c r="X23" s="247"/>
    </row>
    <row r="24" spans="2:24" ht="19.5" customHeight="1">
      <c r="B24" s="556" t="s">
        <v>1</v>
      </c>
      <c r="C24" s="557"/>
      <c r="D24" s="557"/>
      <c r="E24" s="73">
        <f>SUM(E22:E23)</f>
        <v>2650</v>
      </c>
      <c r="F24" s="87">
        <f>SUM(F22:F23)</f>
        <v>0</v>
      </c>
      <c r="G24" s="557" t="s">
        <v>1</v>
      </c>
      <c r="H24" s="557"/>
      <c r="I24" s="557"/>
      <c r="J24" s="73"/>
      <c r="K24" s="75"/>
      <c r="L24" s="556"/>
      <c r="M24" s="557"/>
      <c r="N24" s="558"/>
      <c r="O24" s="74"/>
      <c r="P24" s="38"/>
      <c r="Q24" s="556"/>
      <c r="R24" s="557"/>
      <c r="S24" s="557"/>
      <c r="T24" s="44"/>
      <c r="U24" s="38"/>
      <c r="V24" s="108"/>
      <c r="W24" s="13"/>
      <c r="X24" s="248"/>
    </row>
    <row r="25" spans="2:46" ht="30" customHeight="1">
      <c r="B25" s="22"/>
      <c r="C25" s="562" t="s">
        <v>111</v>
      </c>
      <c r="D25" s="562"/>
      <c r="E25" s="562"/>
      <c r="F25" s="563" t="s">
        <v>8</v>
      </c>
      <c r="G25" s="563"/>
      <c r="H25" s="564">
        <f>SUM(E31+J31+O31+T31)</f>
        <v>9900</v>
      </c>
      <c r="I25" s="563"/>
      <c r="J25" s="4" t="s">
        <v>0</v>
      </c>
      <c r="K25" s="4" t="s">
        <v>11</v>
      </c>
      <c r="L25" s="5"/>
      <c r="M25" s="6" t="s">
        <v>10</v>
      </c>
      <c r="N25" s="5"/>
      <c r="O25" s="542">
        <f>SUM(F31+K31+P31+U31)</f>
        <v>0</v>
      </c>
      <c r="P25" s="542"/>
      <c r="Q25" s="565" t="s">
        <v>0</v>
      </c>
      <c r="R25" s="565"/>
      <c r="S25" s="22"/>
      <c r="T25" s="29"/>
      <c r="U25" s="29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2:24" ht="19.5" customHeight="1">
      <c r="B26" s="534" t="s">
        <v>14</v>
      </c>
      <c r="C26" s="535"/>
      <c r="D26" s="535"/>
      <c r="E26" s="535"/>
      <c r="F26" s="45" t="s">
        <v>12</v>
      </c>
      <c r="G26" s="535" t="s">
        <v>15</v>
      </c>
      <c r="H26" s="535"/>
      <c r="I26" s="535"/>
      <c r="J26" s="535"/>
      <c r="K26" s="53" t="s">
        <v>12</v>
      </c>
      <c r="L26" s="534" t="s">
        <v>16</v>
      </c>
      <c r="M26" s="535"/>
      <c r="N26" s="535"/>
      <c r="O26" s="538"/>
      <c r="P26" s="27" t="s">
        <v>12</v>
      </c>
      <c r="Q26" s="534" t="s">
        <v>13</v>
      </c>
      <c r="R26" s="535"/>
      <c r="S26" s="535"/>
      <c r="T26" s="538"/>
      <c r="U26" s="27" t="s">
        <v>12</v>
      </c>
      <c r="V26" s="534" t="s">
        <v>390</v>
      </c>
      <c r="W26" s="535"/>
      <c r="X26" s="536"/>
    </row>
    <row r="27" spans="2:24" ht="19.5" customHeight="1">
      <c r="B27" s="36"/>
      <c r="C27" s="222" t="s">
        <v>112</v>
      </c>
      <c r="D27" s="283" t="s">
        <v>432</v>
      </c>
      <c r="E27" s="261">
        <v>4550</v>
      </c>
      <c r="F27" s="102"/>
      <c r="G27" s="23"/>
      <c r="H27" s="109"/>
      <c r="I27" s="110"/>
      <c r="J27" s="135"/>
      <c r="K27" s="136"/>
      <c r="L27" s="50"/>
      <c r="M27" s="124" t="s">
        <v>112</v>
      </c>
      <c r="N27" s="137"/>
      <c r="O27" s="282">
        <v>1100</v>
      </c>
      <c r="P27" s="102"/>
      <c r="Q27" s="36"/>
      <c r="R27" s="109" t="s">
        <v>112</v>
      </c>
      <c r="S27" s="155"/>
      <c r="T27" s="261">
        <v>950</v>
      </c>
      <c r="U27" s="102"/>
      <c r="V27" s="246"/>
      <c r="W27" s="11" t="s">
        <v>411</v>
      </c>
      <c r="X27" s="247"/>
    </row>
    <row r="28" spans="2:24" ht="19.5" customHeight="1">
      <c r="B28" s="40"/>
      <c r="C28" s="175" t="s">
        <v>464</v>
      </c>
      <c r="D28" s="187" t="s">
        <v>432</v>
      </c>
      <c r="E28" s="244">
        <v>2050</v>
      </c>
      <c r="F28" s="86"/>
      <c r="G28" s="41"/>
      <c r="H28" s="112"/>
      <c r="I28" s="113"/>
      <c r="J28" s="139"/>
      <c r="K28" s="85"/>
      <c r="L28" s="40"/>
      <c r="M28" s="120"/>
      <c r="N28" s="154"/>
      <c r="O28" s="141"/>
      <c r="P28" s="375"/>
      <c r="Q28" s="40"/>
      <c r="R28" s="130"/>
      <c r="S28" s="66"/>
      <c r="T28" s="160"/>
      <c r="U28" s="375"/>
      <c r="V28" s="246"/>
      <c r="W28" s="255" t="s">
        <v>538</v>
      </c>
      <c r="X28" s="247"/>
    </row>
    <row r="29" spans="2:24" ht="19.5" customHeight="1">
      <c r="B29" s="40"/>
      <c r="C29" s="175" t="s">
        <v>113</v>
      </c>
      <c r="D29" s="187" t="s">
        <v>460</v>
      </c>
      <c r="E29" s="244">
        <v>1250</v>
      </c>
      <c r="F29" s="86"/>
      <c r="G29" s="41"/>
      <c r="H29" s="112"/>
      <c r="I29" s="113"/>
      <c r="J29" s="139"/>
      <c r="K29" s="85"/>
      <c r="L29" s="40"/>
      <c r="M29" s="120"/>
      <c r="N29" s="154"/>
      <c r="O29" s="141"/>
      <c r="P29" s="43"/>
      <c r="Q29" s="40"/>
      <c r="R29" s="130"/>
      <c r="S29" s="66"/>
      <c r="T29" s="160"/>
      <c r="U29" s="43"/>
      <c r="V29" s="246"/>
      <c r="W29" s="11"/>
      <c r="X29" s="247"/>
    </row>
    <row r="30" spans="2:24" ht="19.5" customHeight="1">
      <c r="B30" s="40"/>
      <c r="C30" s="175"/>
      <c r="D30" s="187"/>
      <c r="E30" s="244"/>
      <c r="F30" s="92"/>
      <c r="G30" s="41"/>
      <c r="H30" s="112"/>
      <c r="I30" s="113"/>
      <c r="J30" s="139"/>
      <c r="K30" s="85"/>
      <c r="L30" s="40"/>
      <c r="M30" s="120"/>
      <c r="N30" s="154"/>
      <c r="O30" s="141"/>
      <c r="P30" s="43"/>
      <c r="Q30" s="40"/>
      <c r="R30" s="67"/>
      <c r="S30" s="41"/>
      <c r="T30" s="68"/>
      <c r="U30" s="43"/>
      <c r="V30" s="246"/>
      <c r="W30" s="22"/>
      <c r="X30" s="247"/>
    </row>
    <row r="31" spans="2:24" ht="19.5" customHeight="1">
      <c r="B31" s="556" t="s">
        <v>1</v>
      </c>
      <c r="C31" s="557"/>
      <c r="D31" s="557"/>
      <c r="E31" s="73">
        <f>SUM(E27:E30)</f>
        <v>7850</v>
      </c>
      <c r="F31" s="87">
        <f>SUM(F27:F30)</f>
        <v>0</v>
      </c>
      <c r="G31" s="557" t="s">
        <v>1</v>
      </c>
      <c r="H31" s="557"/>
      <c r="I31" s="557"/>
      <c r="J31" s="73"/>
      <c r="K31" s="75"/>
      <c r="L31" s="556" t="s">
        <v>1</v>
      </c>
      <c r="M31" s="557"/>
      <c r="N31" s="558"/>
      <c r="O31" s="74">
        <f>SUM(O27:O30)</f>
        <v>1100</v>
      </c>
      <c r="P31" s="38">
        <f>SUM(P27:P30)</f>
        <v>0</v>
      </c>
      <c r="Q31" s="556" t="s">
        <v>1</v>
      </c>
      <c r="R31" s="557"/>
      <c r="S31" s="557"/>
      <c r="T31" s="44">
        <f>SUM(T27:T30)</f>
        <v>950</v>
      </c>
      <c r="U31" s="38">
        <f>SUM(U27:U30)</f>
        <v>0</v>
      </c>
      <c r="V31" s="108"/>
      <c r="W31" s="88"/>
      <c r="X31" s="248"/>
    </row>
    <row r="32" spans="2:29" s="2" customFormat="1" ht="13.5" customHeight="1">
      <c r="B32" s="11" t="s">
        <v>598</v>
      </c>
      <c r="C32" s="8"/>
      <c r="D32" s="1"/>
      <c r="E32" s="383"/>
      <c r="F32" s="384"/>
      <c r="G32" s="1"/>
      <c r="H32" s="1"/>
      <c r="I32" s="1"/>
      <c r="J32" s="383"/>
      <c r="K32" s="385"/>
      <c r="L32" s="1"/>
      <c r="M32" s="1"/>
      <c r="N32" s="1"/>
      <c r="O32" s="383"/>
      <c r="P32" s="386"/>
      <c r="Q32" s="1"/>
      <c r="R32" s="1"/>
      <c r="S32" s="1"/>
      <c r="T32" s="383"/>
      <c r="U32" s="385"/>
      <c r="V32" s="1"/>
      <c r="W32" s="1"/>
      <c r="X32" s="1"/>
      <c r="Y32" s="386"/>
      <c r="Z32" s="382"/>
      <c r="AA32" s="387"/>
      <c r="AB32" s="388"/>
      <c r="AC32" s="382"/>
    </row>
    <row r="33" spans="2:28" s="2" customFormat="1" ht="14.25" customHeight="1">
      <c r="B33" s="508" t="s">
        <v>603</v>
      </c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361"/>
      <c r="Z33" s="361"/>
      <c r="AA33" s="361"/>
      <c r="AB33" s="361"/>
    </row>
    <row r="34" spans="2:28" s="2" customFormat="1" ht="14.25" customHeight="1">
      <c r="B34" s="508" t="s">
        <v>599</v>
      </c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</row>
    <row r="35" spans="2:28" s="2" customFormat="1" ht="13.5">
      <c r="B35" s="508" t="s">
        <v>600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</row>
    <row r="36" spans="2:25" s="2" customFormat="1" ht="8.25" customHeight="1">
      <c r="B36" s="11"/>
      <c r="C36" s="1"/>
      <c r="D36" s="1"/>
      <c r="E36" s="383"/>
      <c r="F36" s="384"/>
      <c r="G36" s="1"/>
      <c r="H36" s="1"/>
      <c r="I36" s="1"/>
      <c r="J36" s="383"/>
      <c r="K36" s="385"/>
      <c r="L36" s="1"/>
      <c r="M36" s="1"/>
      <c r="N36" s="1"/>
      <c r="O36" s="383"/>
      <c r="P36" s="386"/>
      <c r="Q36" s="1"/>
      <c r="R36" s="1"/>
      <c r="S36" s="1"/>
      <c r="T36" s="383"/>
      <c r="U36" s="385"/>
      <c r="V36" s="1"/>
      <c r="W36" s="1"/>
      <c r="X36" s="1"/>
      <c r="Y36" s="386"/>
    </row>
    <row r="37" spans="2:24" ht="19.5" customHeight="1">
      <c r="B37" s="21" t="s">
        <v>452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525" t="str">
        <f>'尾張集計表'!M42</f>
        <v>（2022年4月現在）</v>
      </c>
      <c r="X37" s="525"/>
    </row>
    <row r="38" spans="3:23" ht="6.75" customHeight="1">
      <c r="C38" s="23"/>
      <c r="W38" s="30"/>
    </row>
  </sheetData>
  <sheetProtection password="CCCF" sheet="1" selectLockedCells="1"/>
  <mergeCells count="72">
    <mergeCell ref="V5:X5"/>
    <mergeCell ref="V15:X15"/>
    <mergeCell ref="V21:X21"/>
    <mergeCell ref="V26:X26"/>
    <mergeCell ref="T3:U3"/>
    <mergeCell ref="V3:W3"/>
    <mergeCell ref="Q15:T15"/>
    <mergeCell ref="Q25:R25"/>
    <mergeCell ref="Q20:R20"/>
    <mergeCell ref="Q24:S24"/>
    <mergeCell ref="E2:F2"/>
    <mergeCell ref="M2:N2"/>
    <mergeCell ref="O2:S2"/>
    <mergeCell ref="T2:U2"/>
    <mergeCell ref="V2:X2"/>
    <mergeCell ref="G2:L2"/>
    <mergeCell ref="C4:E4"/>
    <mergeCell ref="F4:G4"/>
    <mergeCell ref="H4:I4"/>
    <mergeCell ref="O4:P4"/>
    <mergeCell ref="Q4:R4"/>
    <mergeCell ref="E3:F3"/>
    <mergeCell ref="M3:N3"/>
    <mergeCell ref="O3:S3"/>
    <mergeCell ref="G3:L3"/>
    <mergeCell ref="B5:E5"/>
    <mergeCell ref="G5:J5"/>
    <mergeCell ref="L5:O5"/>
    <mergeCell ref="Q5:T5"/>
    <mergeCell ref="B13:D13"/>
    <mergeCell ref="G13:I13"/>
    <mergeCell ref="L13:N13"/>
    <mergeCell ref="Q13:S13"/>
    <mergeCell ref="C14:E14"/>
    <mergeCell ref="F14:G14"/>
    <mergeCell ref="H14:I14"/>
    <mergeCell ref="O14:P14"/>
    <mergeCell ref="Q14:R14"/>
    <mergeCell ref="B15:E15"/>
    <mergeCell ref="G15:J15"/>
    <mergeCell ref="L15:O15"/>
    <mergeCell ref="B19:D19"/>
    <mergeCell ref="G19:I19"/>
    <mergeCell ref="L19:N19"/>
    <mergeCell ref="Q19:S19"/>
    <mergeCell ref="C20:E20"/>
    <mergeCell ref="F20:G20"/>
    <mergeCell ref="H20:I20"/>
    <mergeCell ref="O20:P20"/>
    <mergeCell ref="B21:E21"/>
    <mergeCell ref="G21:J21"/>
    <mergeCell ref="L21:O21"/>
    <mergeCell ref="Q21:T21"/>
    <mergeCell ref="B24:D24"/>
    <mergeCell ref="G24:I24"/>
    <mergeCell ref="L24:N24"/>
    <mergeCell ref="W37:X37"/>
    <mergeCell ref="C25:E25"/>
    <mergeCell ref="F25:G25"/>
    <mergeCell ref="H25:I25"/>
    <mergeCell ref="O25:P25"/>
    <mergeCell ref="B26:E26"/>
    <mergeCell ref="G26:J26"/>
    <mergeCell ref="L26:O26"/>
    <mergeCell ref="Q26:T26"/>
    <mergeCell ref="B33:X33"/>
    <mergeCell ref="B34:AB34"/>
    <mergeCell ref="B35:AB35"/>
    <mergeCell ref="B31:D31"/>
    <mergeCell ref="G31:I31"/>
    <mergeCell ref="L31:N31"/>
    <mergeCell ref="Q31:S31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6">
    <cfRule type="expression" priority="21" dxfId="0" stopIfTrue="1">
      <formula>F16&gt;E16</formula>
    </cfRule>
  </conditionalFormatting>
  <conditionalFormatting sqref="F22">
    <cfRule type="expression" priority="20" dxfId="0" stopIfTrue="1">
      <formula>F22&gt;E22</formula>
    </cfRule>
  </conditionalFormatting>
  <conditionalFormatting sqref="F23">
    <cfRule type="expression" priority="19" dxfId="0" stopIfTrue="1">
      <formula>F23&gt;E23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7" dxfId="0" stopIfTrue="1">
      <formula>F28&gt;E28</formula>
    </cfRule>
  </conditionalFormatting>
  <conditionalFormatting sqref="F29">
    <cfRule type="expression" priority="16" dxfId="0" stopIfTrue="1">
      <formula>F29&gt;E29</formula>
    </cfRule>
  </conditionalFormatting>
  <conditionalFormatting sqref="F30">
    <cfRule type="expression" priority="15" dxfId="0" stopIfTrue="1">
      <formula>F30&gt;E30</formula>
    </cfRule>
  </conditionalFormatting>
  <conditionalFormatting sqref="K6">
    <cfRule type="expression" priority="14" dxfId="0" stopIfTrue="1">
      <formula>K6&gt;J6</formula>
    </cfRule>
  </conditionalFormatting>
  <conditionalFormatting sqref="P6">
    <cfRule type="expression" priority="13" dxfId="0" stopIfTrue="1">
      <formula>P6&gt;O6</formula>
    </cfRule>
  </conditionalFormatting>
  <conditionalFormatting sqref="P16">
    <cfRule type="expression" priority="12" dxfId="0" stopIfTrue="1">
      <formula>P16&gt;O16</formula>
    </cfRule>
  </conditionalFormatting>
  <conditionalFormatting sqref="P17">
    <cfRule type="expression" priority="11" dxfId="0" stopIfTrue="1">
      <formula>P17&gt;O17</formula>
    </cfRule>
  </conditionalFormatting>
  <conditionalFormatting sqref="P27">
    <cfRule type="expression" priority="10" dxfId="0" stopIfTrue="1">
      <formula>P27&gt;O27</formula>
    </cfRule>
  </conditionalFormatting>
  <conditionalFormatting sqref="U6">
    <cfRule type="expression" priority="9" dxfId="0" stopIfTrue="1">
      <formula>U6&gt;T6</formula>
    </cfRule>
  </conditionalFormatting>
  <conditionalFormatting sqref="U16">
    <cfRule type="expression" priority="8" dxfId="0" stopIfTrue="1">
      <formula>U16&gt;T16</formula>
    </cfRule>
  </conditionalFormatting>
  <conditionalFormatting sqref="U17">
    <cfRule type="expression" priority="7" dxfId="0" stopIfTrue="1">
      <formula>U17&gt;T17</formula>
    </cfRule>
  </conditionalFormatting>
  <conditionalFormatting sqref="U27">
    <cfRule type="expression" priority="6" dxfId="0" stopIfTrue="1">
      <formula>U27&gt;T27</formula>
    </cfRule>
  </conditionalFormatting>
  <conditionalFormatting sqref="F7">
    <cfRule type="expression" priority="5" dxfId="0" stopIfTrue="1">
      <formula>F7&gt;E7</formula>
    </cfRule>
  </conditionalFormatting>
  <conditionalFormatting sqref="F8">
    <cfRule type="expression" priority="4" dxfId="0" stopIfTrue="1">
      <formula>F8&gt;E8</formula>
    </cfRule>
  </conditionalFormatting>
  <conditionalFormatting sqref="F9">
    <cfRule type="expression" priority="3" dxfId="0" stopIfTrue="1">
      <formula>F9&gt;E9</formula>
    </cfRule>
  </conditionalFormatting>
  <conditionalFormatting sqref="F10">
    <cfRule type="expression" priority="2" dxfId="0" stopIfTrue="1">
      <formula>F10&gt;E10</formula>
    </cfRule>
  </conditionalFormatting>
  <conditionalFormatting sqref="F11">
    <cfRule type="expression" priority="1" dxfId="0" stopIfTrue="1">
      <formula>F11&gt;E11</formula>
    </cfRule>
  </conditionalFormatting>
  <dataValidations count="2">
    <dataValidation operator="lessThanOrEqual" allowBlank="1" showInputMessage="1" showErrorMessage="1" sqref="H22:I23 M27:O27 R6:T6 H6:J10 M6:O6 C22:E23 C16:E16 C27:E30 H16:I16 M16:O17 R16:T17 R27:T27 H27:I30 B32:B36 C6:E11 C36:Y36 C32:Y32"/>
    <dataValidation errorStyle="warning" type="custom" allowBlank="1" showInputMessage="1" showErrorMessage="1" errorTitle="折込数オーバー" error="入力した折込数が満数を超えている、または50枚単位ではありません。" sqref="P16:P17 U27 F16 F22:F23 K6 F27:F30 P27 P6 U6 U16:U17 F6:F11">
      <formula1>AND(P16&lt;=O16,MOD(P16,50)=0)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6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2:24" ht="30" customHeight="1">
      <c r="B3" s="3"/>
      <c r="C3" s="3"/>
      <c r="D3" s="3"/>
      <c r="E3" s="556" t="s">
        <v>5</v>
      </c>
      <c r="F3" s="56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SUM(O4+O20)</f>
        <v>0</v>
      </c>
      <c r="W3" s="572"/>
      <c r="X3" s="49" t="s">
        <v>0</v>
      </c>
    </row>
    <row r="4" spans="3:18" s="24" customFormat="1" ht="30" customHeight="1">
      <c r="C4" s="562" t="s">
        <v>274</v>
      </c>
      <c r="D4" s="562"/>
      <c r="E4" s="562"/>
      <c r="F4" s="563" t="s">
        <v>8</v>
      </c>
      <c r="G4" s="563"/>
      <c r="H4" s="564">
        <f>SUM(E19+J19+O19+T19)</f>
        <v>23150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SUM(F19+K19+P19+U19)</f>
        <v>0</v>
      </c>
      <c r="P4" s="542"/>
      <c r="Q4" s="565" t="s">
        <v>0</v>
      </c>
      <c r="R4" s="565"/>
    </row>
    <row r="5" spans="2:24" ht="19.5" customHeight="1">
      <c r="B5" s="534" t="s">
        <v>14</v>
      </c>
      <c r="C5" s="535"/>
      <c r="D5" s="535"/>
      <c r="E5" s="538"/>
      <c r="F5" s="25" t="s">
        <v>12</v>
      </c>
      <c r="G5" s="534" t="s">
        <v>15</v>
      </c>
      <c r="H5" s="535"/>
      <c r="I5" s="535"/>
      <c r="J5" s="538"/>
      <c r="K5" s="27" t="s">
        <v>12</v>
      </c>
      <c r="L5" s="534" t="s">
        <v>16</v>
      </c>
      <c r="M5" s="535"/>
      <c r="N5" s="535"/>
      <c r="O5" s="535"/>
      <c r="P5" s="45" t="s">
        <v>12</v>
      </c>
      <c r="Q5" s="535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36"/>
      <c r="C6" s="222" t="s">
        <v>124</v>
      </c>
      <c r="D6" s="283" t="s">
        <v>414</v>
      </c>
      <c r="E6" s="261">
        <v>2700</v>
      </c>
      <c r="F6" s="102"/>
      <c r="G6" s="36"/>
      <c r="H6" s="109"/>
      <c r="I6" s="110"/>
      <c r="J6" s="111"/>
      <c r="K6" s="251"/>
      <c r="L6" s="50"/>
      <c r="M6" s="124" t="s">
        <v>128</v>
      </c>
      <c r="N6" s="137"/>
      <c r="O6" s="264">
        <v>800</v>
      </c>
      <c r="P6" s="102"/>
      <c r="Q6" s="445"/>
      <c r="R6" s="124" t="s">
        <v>129</v>
      </c>
      <c r="S6" s="137"/>
      <c r="T6" s="264">
        <v>600</v>
      </c>
      <c r="U6" s="102"/>
      <c r="V6" s="246"/>
      <c r="W6" s="11" t="s">
        <v>412</v>
      </c>
      <c r="X6" s="247"/>
    </row>
    <row r="7" spans="2:24" ht="19.5" customHeight="1">
      <c r="B7" s="40"/>
      <c r="C7" s="453" t="s">
        <v>123</v>
      </c>
      <c r="D7" s="187" t="s">
        <v>414</v>
      </c>
      <c r="E7" s="244">
        <v>1550</v>
      </c>
      <c r="F7" s="86"/>
      <c r="G7" s="40"/>
      <c r="H7" s="112"/>
      <c r="I7" s="113"/>
      <c r="J7" s="114"/>
      <c r="K7" s="43"/>
      <c r="L7" s="40"/>
      <c r="M7" s="112" t="s">
        <v>127</v>
      </c>
      <c r="N7" s="156"/>
      <c r="O7" s="193">
        <v>1000</v>
      </c>
      <c r="P7" s="86"/>
      <c r="Q7" s="40"/>
      <c r="R7" s="112" t="s">
        <v>128</v>
      </c>
      <c r="S7" s="156"/>
      <c r="T7" s="193">
        <v>450</v>
      </c>
      <c r="U7" s="86"/>
      <c r="V7" s="246"/>
      <c r="W7" s="255" t="s">
        <v>639</v>
      </c>
      <c r="X7" s="247"/>
    </row>
    <row r="8" spans="2:24" ht="19.5" customHeight="1">
      <c r="B8" s="40"/>
      <c r="C8" s="453" t="s">
        <v>122</v>
      </c>
      <c r="D8" s="187" t="s">
        <v>414</v>
      </c>
      <c r="E8" s="244">
        <v>1250</v>
      </c>
      <c r="F8" s="86"/>
      <c r="G8" s="40"/>
      <c r="H8" s="112"/>
      <c r="I8" s="113"/>
      <c r="J8" s="114"/>
      <c r="K8" s="43"/>
      <c r="L8" s="40"/>
      <c r="M8" s="112" t="s">
        <v>126</v>
      </c>
      <c r="N8" s="156"/>
      <c r="O8" s="193">
        <v>700</v>
      </c>
      <c r="P8" s="86"/>
      <c r="Q8" s="40"/>
      <c r="R8" s="112"/>
      <c r="S8" s="128"/>
      <c r="T8" s="162"/>
      <c r="U8" s="375"/>
      <c r="V8" s="246"/>
      <c r="W8" s="255" t="s">
        <v>609</v>
      </c>
      <c r="X8" s="247"/>
    </row>
    <row r="9" spans="2:24" ht="19.5" customHeight="1">
      <c r="B9" s="40"/>
      <c r="C9" s="453" t="s">
        <v>121</v>
      </c>
      <c r="D9" s="187" t="s">
        <v>414</v>
      </c>
      <c r="E9" s="244">
        <v>900</v>
      </c>
      <c r="F9" s="86"/>
      <c r="G9" s="40"/>
      <c r="H9" s="112"/>
      <c r="I9" s="113"/>
      <c r="J9" s="114"/>
      <c r="K9" s="43"/>
      <c r="L9" s="40"/>
      <c r="M9" s="112" t="s">
        <v>125</v>
      </c>
      <c r="N9" s="156"/>
      <c r="O9" s="193">
        <v>550</v>
      </c>
      <c r="P9" s="86"/>
      <c r="Q9" s="40"/>
      <c r="R9" s="112"/>
      <c r="S9" s="128"/>
      <c r="T9" s="162"/>
      <c r="U9" s="43"/>
      <c r="V9" s="246"/>
      <c r="W9" s="11"/>
      <c r="X9" s="247"/>
    </row>
    <row r="10" spans="2:24" ht="19.5" customHeight="1">
      <c r="B10" s="40"/>
      <c r="C10" s="175" t="s">
        <v>120</v>
      </c>
      <c r="D10" s="187" t="s">
        <v>414</v>
      </c>
      <c r="E10" s="244">
        <v>2700</v>
      </c>
      <c r="F10" s="86"/>
      <c r="G10" s="40"/>
      <c r="H10" s="112"/>
      <c r="I10" s="113"/>
      <c r="J10" s="114"/>
      <c r="K10" s="43"/>
      <c r="L10" s="40"/>
      <c r="M10" s="112"/>
      <c r="N10" s="128"/>
      <c r="O10" s="146"/>
      <c r="P10" s="372"/>
      <c r="Q10" s="40"/>
      <c r="R10" s="112"/>
      <c r="S10" s="128"/>
      <c r="T10" s="162"/>
      <c r="U10" s="43"/>
      <c r="V10" s="246"/>
      <c r="W10" s="11"/>
      <c r="X10" s="247"/>
    </row>
    <row r="11" spans="2:24" ht="19.5" customHeight="1">
      <c r="B11" s="40"/>
      <c r="C11" s="583" t="s">
        <v>433</v>
      </c>
      <c r="D11" s="584"/>
      <c r="E11" s="244">
        <v>2000</v>
      </c>
      <c r="F11" s="86"/>
      <c r="G11" s="40"/>
      <c r="H11" s="585"/>
      <c r="I11" s="586"/>
      <c r="J11" s="114"/>
      <c r="K11" s="43"/>
      <c r="L11" s="40"/>
      <c r="M11" s="112"/>
      <c r="N11" s="128"/>
      <c r="O11" s="146"/>
      <c r="P11" s="92"/>
      <c r="Q11" s="40"/>
      <c r="R11" s="112"/>
      <c r="S11" s="128"/>
      <c r="T11" s="162"/>
      <c r="U11" s="43"/>
      <c r="V11" s="246"/>
      <c r="W11" s="11"/>
      <c r="X11" s="247"/>
    </row>
    <row r="12" spans="2:24" ht="19.5" customHeight="1">
      <c r="B12" s="40"/>
      <c r="C12" s="175" t="s">
        <v>119</v>
      </c>
      <c r="D12" s="187" t="s">
        <v>414</v>
      </c>
      <c r="E12" s="244">
        <v>2000</v>
      </c>
      <c r="F12" s="86"/>
      <c r="G12" s="40"/>
      <c r="H12" s="112"/>
      <c r="I12" s="113"/>
      <c r="J12" s="114"/>
      <c r="K12" s="43"/>
      <c r="L12" s="40"/>
      <c r="M12" s="112"/>
      <c r="N12" s="128"/>
      <c r="O12" s="146"/>
      <c r="P12" s="92"/>
      <c r="Q12" s="40"/>
      <c r="R12" s="112"/>
      <c r="S12" s="128"/>
      <c r="T12" s="162"/>
      <c r="U12" s="43"/>
      <c r="V12" s="246"/>
      <c r="W12" s="11"/>
      <c r="X12" s="247"/>
    </row>
    <row r="13" spans="2:24" ht="19.5" customHeight="1">
      <c r="B13" s="40"/>
      <c r="C13" s="175" t="s">
        <v>118</v>
      </c>
      <c r="D13" s="187" t="s">
        <v>414</v>
      </c>
      <c r="E13" s="244">
        <v>950</v>
      </c>
      <c r="F13" s="86"/>
      <c r="G13" s="40"/>
      <c r="H13" s="112"/>
      <c r="I13" s="113"/>
      <c r="J13" s="114"/>
      <c r="K13" s="43"/>
      <c r="L13" s="40"/>
      <c r="M13" s="112"/>
      <c r="N13" s="128"/>
      <c r="O13" s="146"/>
      <c r="P13" s="92"/>
      <c r="Q13" s="40"/>
      <c r="R13" s="112"/>
      <c r="S13" s="128"/>
      <c r="T13" s="162"/>
      <c r="U13" s="43"/>
      <c r="V13" s="246"/>
      <c r="W13" s="11"/>
      <c r="X13" s="247"/>
    </row>
    <row r="14" spans="2:24" ht="19.5" customHeight="1">
      <c r="B14" s="40"/>
      <c r="C14" s="175" t="s">
        <v>117</v>
      </c>
      <c r="D14" s="187" t="s">
        <v>414</v>
      </c>
      <c r="E14" s="244">
        <v>2600</v>
      </c>
      <c r="F14" s="86"/>
      <c r="G14" s="40"/>
      <c r="H14" s="112"/>
      <c r="I14" s="113"/>
      <c r="J14" s="114"/>
      <c r="K14" s="43"/>
      <c r="L14" s="40"/>
      <c r="M14" s="112"/>
      <c r="N14" s="128"/>
      <c r="O14" s="146"/>
      <c r="P14" s="92"/>
      <c r="Q14" s="40"/>
      <c r="R14" s="112"/>
      <c r="S14" s="128"/>
      <c r="T14" s="162"/>
      <c r="U14" s="43"/>
      <c r="V14" s="246"/>
      <c r="W14" s="11"/>
      <c r="X14" s="247"/>
    </row>
    <row r="15" spans="2:24" ht="19.5" customHeight="1">
      <c r="B15" s="40"/>
      <c r="C15" s="175" t="s">
        <v>116</v>
      </c>
      <c r="D15" s="187" t="s">
        <v>414</v>
      </c>
      <c r="E15" s="244">
        <v>1300</v>
      </c>
      <c r="F15" s="86"/>
      <c r="G15" s="40"/>
      <c r="H15" s="112"/>
      <c r="I15" s="113"/>
      <c r="J15" s="114"/>
      <c r="K15" s="43"/>
      <c r="L15" s="40"/>
      <c r="M15" s="112"/>
      <c r="N15" s="128"/>
      <c r="O15" s="146"/>
      <c r="P15" s="92"/>
      <c r="Q15" s="40"/>
      <c r="R15" s="112"/>
      <c r="S15" s="128"/>
      <c r="T15" s="162"/>
      <c r="U15" s="43"/>
      <c r="V15" s="246"/>
      <c r="W15" s="11"/>
      <c r="X15" s="247"/>
    </row>
    <row r="16" spans="2:24" ht="19.5" customHeight="1">
      <c r="B16" s="249" t="s">
        <v>394</v>
      </c>
      <c r="C16" s="175" t="s">
        <v>115</v>
      </c>
      <c r="D16" s="187" t="s">
        <v>414</v>
      </c>
      <c r="E16" s="244">
        <v>1100</v>
      </c>
      <c r="F16" s="86"/>
      <c r="G16" s="40"/>
      <c r="H16" s="112"/>
      <c r="I16" s="113"/>
      <c r="J16" s="114"/>
      <c r="K16" s="43"/>
      <c r="L16" s="40"/>
      <c r="M16" s="112"/>
      <c r="N16" s="128"/>
      <c r="O16" s="146"/>
      <c r="P16" s="92"/>
      <c r="Q16" s="40"/>
      <c r="R16" s="112"/>
      <c r="S16" s="128"/>
      <c r="T16" s="162"/>
      <c r="U16" s="43"/>
      <c r="V16" s="246"/>
      <c r="W16" s="22" t="s">
        <v>640</v>
      </c>
      <c r="X16" s="247"/>
    </row>
    <row r="17" spans="2:24" ht="19.5" customHeight="1">
      <c r="B17" s="40"/>
      <c r="C17" s="453"/>
      <c r="D17" s="187"/>
      <c r="E17" s="180"/>
      <c r="F17" s="377"/>
      <c r="G17" s="40"/>
      <c r="H17" s="175"/>
      <c r="I17" s="187"/>
      <c r="J17" s="180"/>
      <c r="K17" s="43"/>
      <c r="L17" s="40"/>
      <c r="M17" s="175"/>
      <c r="N17" s="197"/>
      <c r="O17" s="182"/>
      <c r="P17" s="92"/>
      <c r="Q17" s="40"/>
      <c r="R17" s="175"/>
      <c r="S17" s="197"/>
      <c r="T17" s="198"/>
      <c r="U17" s="43"/>
      <c r="V17" s="246"/>
      <c r="W17" s="255" t="s">
        <v>537</v>
      </c>
      <c r="X17" s="247"/>
    </row>
    <row r="18" spans="2:24" ht="19.5" customHeight="1">
      <c r="B18" s="35"/>
      <c r="C18" s="463"/>
      <c r="D18" s="166"/>
      <c r="E18" s="164"/>
      <c r="F18" s="33"/>
      <c r="G18" s="35"/>
      <c r="H18" s="165"/>
      <c r="I18" s="166"/>
      <c r="J18" s="164"/>
      <c r="K18" s="38"/>
      <c r="L18" s="35"/>
      <c r="M18" s="165"/>
      <c r="N18" s="167"/>
      <c r="O18" s="168"/>
      <c r="P18" s="87"/>
      <c r="Q18" s="35"/>
      <c r="R18" s="165"/>
      <c r="S18" s="167"/>
      <c r="T18" s="169"/>
      <c r="U18" s="38"/>
      <c r="V18" s="246"/>
      <c r="W18" s="22"/>
      <c r="X18" s="247"/>
    </row>
    <row r="19" spans="2:24" ht="19.5" customHeight="1">
      <c r="B19" s="534" t="s">
        <v>1</v>
      </c>
      <c r="C19" s="535"/>
      <c r="D19" s="535"/>
      <c r="E19" s="59">
        <f>SUM(E6:E17)</f>
        <v>19050</v>
      </c>
      <c r="F19" s="18">
        <f>SUM(F6:F17)</f>
        <v>0</v>
      </c>
      <c r="G19" s="534" t="s">
        <v>1</v>
      </c>
      <c r="H19" s="535"/>
      <c r="I19" s="535"/>
      <c r="J19" s="59"/>
      <c r="K19" s="37"/>
      <c r="L19" s="534" t="s">
        <v>1</v>
      </c>
      <c r="M19" s="535"/>
      <c r="N19" s="538"/>
      <c r="O19" s="16">
        <f>SUM(O6:O17)</f>
        <v>3050</v>
      </c>
      <c r="P19" s="90">
        <f>SUM(P6:P17)</f>
        <v>0</v>
      </c>
      <c r="Q19" s="534" t="s">
        <v>1</v>
      </c>
      <c r="R19" s="535"/>
      <c r="S19" s="538"/>
      <c r="T19" s="58">
        <f>SUM(T6:T17)</f>
        <v>1050</v>
      </c>
      <c r="U19" s="37">
        <f>SUM(U6:U17)</f>
        <v>0</v>
      </c>
      <c r="V19" s="108"/>
      <c r="W19" s="88"/>
      <c r="X19" s="248"/>
    </row>
    <row r="20" spans="2:46" ht="30" customHeight="1">
      <c r="B20" s="22"/>
      <c r="C20" s="562" t="s">
        <v>114</v>
      </c>
      <c r="D20" s="562"/>
      <c r="E20" s="562"/>
      <c r="F20" s="563" t="s">
        <v>8</v>
      </c>
      <c r="G20" s="563"/>
      <c r="H20" s="564">
        <f>SUM(E30+J30+O30+T30)</f>
        <v>12800</v>
      </c>
      <c r="I20" s="563"/>
      <c r="J20" s="4" t="s">
        <v>0</v>
      </c>
      <c r="K20" s="4" t="s">
        <v>11</v>
      </c>
      <c r="L20" s="5"/>
      <c r="M20" s="6" t="s">
        <v>10</v>
      </c>
      <c r="N20" s="5"/>
      <c r="O20" s="542">
        <f>SUM(F30+K30+P30+U30)</f>
        <v>0</v>
      </c>
      <c r="P20" s="542"/>
      <c r="Q20" s="565" t="s">
        <v>0</v>
      </c>
      <c r="R20" s="565"/>
      <c r="S20" s="22"/>
      <c r="T20" s="29"/>
      <c r="U20" s="29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2:24" ht="19.5" customHeight="1">
      <c r="B21" s="534" t="s">
        <v>14</v>
      </c>
      <c r="C21" s="535"/>
      <c r="D21" s="535"/>
      <c r="E21" s="535"/>
      <c r="F21" s="53" t="s">
        <v>12</v>
      </c>
      <c r="G21" s="534" t="s">
        <v>15</v>
      </c>
      <c r="H21" s="535"/>
      <c r="I21" s="535"/>
      <c r="J21" s="535"/>
      <c r="K21" s="45" t="s">
        <v>12</v>
      </c>
      <c r="L21" s="534" t="s">
        <v>16</v>
      </c>
      <c r="M21" s="535"/>
      <c r="N21" s="535"/>
      <c r="O21" s="538"/>
      <c r="P21" s="27" t="s">
        <v>12</v>
      </c>
      <c r="Q21" s="534" t="s">
        <v>13</v>
      </c>
      <c r="R21" s="535"/>
      <c r="S21" s="535"/>
      <c r="T21" s="538"/>
      <c r="U21" s="27" t="s">
        <v>12</v>
      </c>
      <c r="V21" s="534" t="s">
        <v>390</v>
      </c>
      <c r="W21" s="535"/>
      <c r="X21" s="536"/>
    </row>
    <row r="22" spans="2:24" ht="19.5" customHeight="1">
      <c r="B22" s="250" t="s">
        <v>394</v>
      </c>
      <c r="C22" s="222" t="s">
        <v>135</v>
      </c>
      <c r="D22" s="283" t="s">
        <v>414</v>
      </c>
      <c r="E22" s="261">
        <v>3850</v>
      </c>
      <c r="F22" s="102"/>
      <c r="G22" s="36"/>
      <c r="H22" s="109"/>
      <c r="I22" s="110"/>
      <c r="J22" s="135"/>
      <c r="K22" s="253"/>
      <c r="L22" s="50"/>
      <c r="M22" s="124" t="s">
        <v>136</v>
      </c>
      <c r="N22" s="137"/>
      <c r="O22" s="264">
        <v>1450</v>
      </c>
      <c r="P22" s="102"/>
      <c r="Q22" s="36"/>
      <c r="R22" s="143"/>
      <c r="S22" s="22"/>
      <c r="T22" s="144"/>
      <c r="U22" s="61"/>
      <c r="V22" s="246"/>
      <c r="W22" s="22" t="s">
        <v>641</v>
      </c>
      <c r="X22" s="247"/>
    </row>
    <row r="23" spans="2:24" ht="19.5" customHeight="1">
      <c r="B23" s="249"/>
      <c r="C23" s="175" t="s">
        <v>134</v>
      </c>
      <c r="D23" s="187" t="s">
        <v>414</v>
      </c>
      <c r="E23" s="244">
        <v>2400</v>
      </c>
      <c r="F23" s="86"/>
      <c r="G23" s="40"/>
      <c r="H23" s="112"/>
      <c r="I23" s="113"/>
      <c r="J23" s="139"/>
      <c r="K23" s="92"/>
      <c r="L23" s="40"/>
      <c r="M23" s="112"/>
      <c r="N23" s="128"/>
      <c r="O23" s="129"/>
      <c r="P23" s="375"/>
      <c r="Q23" s="40"/>
      <c r="R23" s="80"/>
      <c r="S23" s="41"/>
      <c r="T23" s="68"/>
      <c r="U23" s="43"/>
      <c r="V23" s="246"/>
      <c r="W23" s="11" t="s">
        <v>642</v>
      </c>
      <c r="X23" s="247"/>
    </row>
    <row r="24" spans="2:24" ht="19.5" customHeight="1">
      <c r="B24" s="249"/>
      <c r="C24" s="175" t="s">
        <v>133</v>
      </c>
      <c r="D24" s="187" t="s">
        <v>414</v>
      </c>
      <c r="E24" s="244">
        <v>950</v>
      </c>
      <c r="F24" s="86"/>
      <c r="G24" s="40"/>
      <c r="H24" s="112"/>
      <c r="I24" s="113"/>
      <c r="J24" s="139"/>
      <c r="K24" s="92"/>
      <c r="L24" s="40"/>
      <c r="M24" s="112"/>
      <c r="N24" s="128"/>
      <c r="O24" s="129"/>
      <c r="P24" s="43"/>
      <c r="Q24" s="40"/>
      <c r="R24" s="80"/>
      <c r="S24" s="41"/>
      <c r="T24" s="68"/>
      <c r="U24" s="43"/>
      <c r="V24" s="246"/>
      <c r="W24" s="22"/>
      <c r="X24" s="247"/>
    </row>
    <row r="25" spans="2:24" ht="19.5" customHeight="1">
      <c r="B25" s="249" t="s">
        <v>399</v>
      </c>
      <c r="C25" s="175" t="s">
        <v>132</v>
      </c>
      <c r="D25" s="187" t="s">
        <v>414</v>
      </c>
      <c r="E25" s="244">
        <v>1150</v>
      </c>
      <c r="F25" s="86"/>
      <c r="G25" s="40"/>
      <c r="H25" s="112"/>
      <c r="I25" s="113"/>
      <c r="J25" s="139"/>
      <c r="K25" s="92"/>
      <c r="L25" s="40"/>
      <c r="M25" s="112"/>
      <c r="N25" s="128"/>
      <c r="O25" s="129"/>
      <c r="P25" s="43"/>
      <c r="Q25" s="40"/>
      <c r="R25" s="41"/>
      <c r="S25" s="41"/>
      <c r="T25" s="47"/>
      <c r="U25" s="43"/>
      <c r="V25" s="246"/>
      <c r="W25" s="22" t="s">
        <v>610</v>
      </c>
      <c r="X25" s="247"/>
    </row>
    <row r="26" spans="2:24" ht="19.5" customHeight="1">
      <c r="B26" s="249"/>
      <c r="C26" s="175" t="s">
        <v>131</v>
      </c>
      <c r="D26" s="187" t="s">
        <v>414</v>
      </c>
      <c r="E26" s="244">
        <v>1900</v>
      </c>
      <c r="F26" s="86"/>
      <c r="G26" s="40"/>
      <c r="H26" s="112"/>
      <c r="I26" s="113"/>
      <c r="J26" s="139"/>
      <c r="K26" s="92"/>
      <c r="L26" s="40"/>
      <c r="M26" s="112"/>
      <c r="N26" s="128"/>
      <c r="O26" s="129"/>
      <c r="P26" s="43"/>
      <c r="Q26" s="40"/>
      <c r="R26" s="41"/>
      <c r="S26" s="41"/>
      <c r="T26" s="47"/>
      <c r="U26" s="43"/>
      <c r="V26" s="246"/>
      <c r="W26" s="11"/>
      <c r="X26" s="247"/>
    </row>
    <row r="27" spans="2:24" ht="19.5" customHeight="1">
      <c r="B27" s="40"/>
      <c r="C27" s="175" t="s">
        <v>130</v>
      </c>
      <c r="D27" s="187" t="s">
        <v>414</v>
      </c>
      <c r="E27" s="244">
        <v>1100</v>
      </c>
      <c r="F27" s="86"/>
      <c r="G27" s="40"/>
      <c r="H27" s="112"/>
      <c r="I27" s="113"/>
      <c r="J27" s="139"/>
      <c r="K27" s="92"/>
      <c r="L27" s="40"/>
      <c r="M27" s="112"/>
      <c r="N27" s="128"/>
      <c r="O27" s="129"/>
      <c r="P27" s="43"/>
      <c r="Q27" s="40"/>
      <c r="R27" s="41"/>
      <c r="S27" s="41"/>
      <c r="T27" s="47"/>
      <c r="U27" s="43"/>
      <c r="V27" s="246"/>
      <c r="W27" s="11" t="s">
        <v>413</v>
      </c>
      <c r="X27" s="247"/>
    </row>
    <row r="28" spans="2:24" ht="19.5" customHeight="1">
      <c r="B28" s="40"/>
      <c r="C28" s="175"/>
      <c r="D28" s="265"/>
      <c r="E28" s="244"/>
      <c r="F28" s="224"/>
      <c r="G28" s="40"/>
      <c r="H28" s="175"/>
      <c r="I28" s="113"/>
      <c r="J28" s="139"/>
      <c r="K28" s="92"/>
      <c r="L28" s="40"/>
      <c r="M28" s="112"/>
      <c r="N28" s="128"/>
      <c r="O28" s="129"/>
      <c r="P28" s="43"/>
      <c r="Q28" s="40"/>
      <c r="R28" s="41"/>
      <c r="S28" s="41"/>
      <c r="T28" s="47"/>
      <c r="U28" s="43"/>
      <c r="V28" s="246"/>
      <c r="W28" s="255" t="s">
        <v>643</v>
      </c>
      <c r="X28" s="247"/>
    </row>
    <row r="29" spans="2:24" ht="19.5" customHeight="1">
      <c r="B29" s="35"/>
      <c r="C29" s="170"/>
      <c r="D29" s="163"/>
      <c r="E29" s="171"/>
      <c r="F29" s="75"/>
      <c r="G29" s="35"/>
      <c r="H29" s="165"/>
      <c r="I29" s="163"/>
      <c r="J29" s="133"/>
      <c r="K29" s="87"/>
      <c r="L29" s="35"/>
      <c r="M29" s="170"/>
      <c r="N29" s="172"/>
      <c r="O29" s="173"/>
      <c r="P29" s="38"/>
      <c r="Q29" s="35"/>
      <c r="R29" s="26"/>
      <c r="S29" s="26"/>
      <c r="T29" s="48"/>
      <c r="U29" s="38"/>
      <c r="V29" s="246"/>
      <c r="W29" s="255" t="s">
        <v>446</v>
      </c>
      <c r="X29" s="247"/>
    </row>
    <row r="30" spans="2:24" ht="19.5" customHeight="1">
      <c r="B30" s="556" t="s">
        <v>1</v>
      </c>
      <c r="C30" s="557"/>
      <c r="D30" s="557"/>
      <c r="E30" s="73">
        <f>SUM(E22:E29)</f>
        <v>11350</v>
      </c>
      <c r="F30" s="75">
        <f>SUM(F22:F29)</f>
        <v>0</v>
      </c>
      <c r="G30" s="556" t="s">
        <v>1</v>
      </c>
      <c r="H30" s="557"/>
      <c r="I30" s="557"/>
      <c r="J30" s="73"/>
      <c r="K30" s="87"/>
      <c r="L30" s="556" t="s">
        <v>1</v>
      </c>
      <c r="M30" s="557"/>
      <c r="N30" s="558"/>
      <c r="O30" s="74">
        <f>SUM(O22:O29)</f>
        <v>1450</v>
      </c>
      <c r="P30" s="38">
        <f>SUM(P22:P29)</f>
        <v>0</v>
      </c>
      <c r="Q30" s="556"/>
      <c r="R30" s="557"/>
      <c r="S30" s="557"/>
      <c r="T30" s="44"/>
      <c r="U30" s="38"/>
      <c r="V30" s="108"/>
      <c r="W30" s="13"/>
      <c r="X30" s="248"/>
    </row>
    <row r="31" spans="2:29" s="2" customFormat="1" ht="13.5" customHeight="1">
      <c r="B31" s="11" t="s">
        <v>598</v>
      </c>
      <c r="C31" s="8"/>
      <c r="D31" s="1"/>
      <c r="E31" s="383"/>
      <c r="F31" s="384"/>
      <c r="G31" s="1"/>
      <c r="H31" s="1"/>
      <c r="I31" s="1"/>
      <c r="J31" s="383"/>
      <c r="K31" s="385"/>
      <c r="L31" s="1"/>
      <c r="M31" s="1"/>
      <c r="N31" s="1"/>
      <c r="O31" s="383"/>
      <c r="P31" s="386"/>
      <c r="Q31" s="1"/>
      <c r="R31" s="1"/>
      <c r="S31" s="1"/>
      <c r="T31" s="383"/>
      <c r="U31" s="385"/>
      <c r="V31" s="1"/>
      <c r="W31" s="1"/>
      <c r="X31" s="1"/>
      <c r="Y31" s="386"/>
      <c r="Z31" s="382"/>
      <c r="AA31" s="387"/>
      <c r="AB31" s="388"/>
      <c r="AC31" s="382"/>
    </row>
    <row r="32" spans="2:28" s="2" customFormat="1" ht="14.25" customHeight="1">
      <c r="B32" s="508" t="s">
        <v>603</v>
      </c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361"/>
      <c r="Z32" s="361"/>
      <c r="AA32" s="361"/>
      <c r="AB32" s="361"/>
    </row>
    <row r="33" spans="2:28" s="2" customFormat="1" ht="14.25" customHeight="1">
      <c r="B33" s="508" t="s">
        <v>599</v>
      </c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</row>
    <row r="34" spans="2:28" s="2" customFormat="1" ht="13.5">
      <c r="B34" s="508" t="s">
        <v>600</v>
      </c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</row>
    <row r="35" spans="2:25" s="2" customFormat="1" ht="8.25" customHeight="1">
      <c r="B35" s="11"/>
      <c r="C35" s="1"/>
      <c r="D35" s="1"/>
      <c r="E35" s="383"/>
      <c r="F35" s="384"/>
      <c r="G35" s="1"/>
      <c r="H35" s="1"/>
      <c r="I35" s="1"/>
      <c r="J35" s="383"/>
      <c r="K35" s="385"/>
      <c r="L35" s="1"/>
      <c r="M35" s="1"/>
      <c r="N35" s="1"/>
      <c r="O35" s="383"/>
      <c r="P35" s="386"/>
      <c r="Q35" s="1"/>
      <c r="R35" s="1"/>
      <c r="S35" s="1"/>
      <c r="T35" s="383"/>
      <c r="U35" s="385"/>
      <c r="V35" s="1"/>
      <c r="W35" s="1"/>
      <c r="X35" s="1"/>
      <c r="Y35" s="386"/>
    </row>
    <row r="36" spans="2:24" ht="21" customHeight="1">
      <c r="B36" s="21" t="s">
        <v>452</v>
      </c>
      <c r="C36" s="22"/>
      <c r="E36" s="22"/>
      <c r="F36" s="22"/>
      <c r="J36" s="22"/>
      <c r="K36" s="22"/>
      <c r="M36" s="22"/>
      <c r="O36" s="22"/>
      <c r="P36" s="22"/>
      <c r="R36" s="23"/>
      <c r="T36" s="28"/>
      <c r="U36" s="29"/>
      <c r="W36" s="525" t="str">
        <f>'尾張集計表'!M42</f>
        <v>（2022年4月現在）</v>
      </c>
      <c r="X36" s="525"/>
    </row>
    <row r="37" ht="6" customHeight="1"/>
    <row r="38" ht="36.75" customHeight="1"/>
  </sheetData>
  <sheetProtection password="CCCF" sheet="1" selectLockedCells="1"/>
  <mergeCells count="46">
    <mergeCell ref="V5:X5"/>
    <mergeCell ref="V21:X21"/>
    <mergeCell ref="C11:D11"/>
    <mergeCell ref="H11:I11"/>
    <mergeCell ref="C20:E20"/>
    <mergeCell ref="F20:G20"/>
    <mergeCell ref="H20:I20"/>
    <mergeCell ref="O20:P20"/>
    <mergeCell ref="B19:D19"/>
    <mergeCell ref="G19:I19"/>
    <mergeCell ref="Q5:T5"/>
    <mergeCell ref="Q20:R20"/>
    <mergeCell ref="B21:E21"/>
    <mergeCell ref="G21:J21"/>
    <mergeCell ref="L21:O21"/>
    <mergeCell ref="Q21:T21"/>
    <mergeCell ref="C4:E4"/>
    <mergeCell ref="F4:G4"/>
    <mergeCell ref="H4:I4"/>
    <mergeCell ref="O4:P4"/>
    <mergeCell ref="Q4:R4"/>
    <mergeCell ref="B30:D30"/>
    <mergeCell ref="G30:I30"/>
    <mergeCell ref="L30:N30"/>
    <mergeCell ref="Q30:S30"/>
    <mergeCell ref="B5:E5"/>
    <mergeCell ref="M3:N3"/>
    <mergeCell ref="O3:S3"/>
    <mergeCell ref="W36:X36"/>
    <mergeCell ref="L19:N19"/>
    <mergeCell ref="Q19:S19"/>
    <mergeCell ref="T3:U3"/>
    <mergeCell ref="V3:W3"/>
    <mergeCell ref="G3:L3"/>
    <mergeCell ref="G5:J5"/>
    <mergeCell ref="L5:O5"/>
    <mergeCell ref="B32:X32"/>
    <mergeCell ref="B33:AB33"/>
    <mergeCell ref="B34:AB34"/>
    <mergeCell ref="E2:F2"/>
    <mergeCell ref="M2:N2"/>
    <mergeCell ref="O2:S2"/>
    <mergeCell ref="T2:U2"/>
    <mergeCell ref="V2:X2"/>
    <mergeCell ref="G2:L2"/>
    <mergeCell ref="E3:F3"/>
  </mergeCells>
  <conditionalFormatting sqref="F6">
    <cfRule type="expression" priority="27" dxfId="0" stopIfTrue="1">
      <formula>F6&gt;E6</formula>
    </cfRule>
  </conditionalFormatting>
  <conditionalFormatting sqref="F7">
    <cfRule type="expression" priority="26" dxfId="0" stopIfTrue="1">
      <formula>F7&gt;E7</formula>
    </cfRule>
  </conditionalFormatting>
  <conditionalFormatting sqref="F8">
    <cfRule type="expression" priority="25" dxfId="0" stopIfTrue="1">
      <formula>F8&gt;E8</formula>
    </cfRule>
  </conditionalFormatting>
  <conditionalFormatting sqref="F9">
    <cfRule type="expression" priority="24" dxfId="0" stopIfTrue="1">
      <formula>F9&gt;E9</formula>
    </cfRule>
  </conditionalFormatting>
  <conditionalFormatting sqref="F10">
    <cfRule type="expression" priority="23" dxfId="0" stopIfTrue="1">
      <formula>F10&gt;E10</formula>
    </cfRule>
  </conditionalFormatting>
  <conditionalFormatting sqref="F11">
    <cfRule type="expression" priority="22" dxfId="0" stopIfTrue="1">
      <formula>F11&gt;E11</formula>
    </cfRule>
  </conditionalFormatting>
  <conditionalFormatting sqref="F12">
    <cfRule type="expression" priority="21" dxfId="0" stopIfTrue="1">
      <formula>F12&gt;E12</formula>
    </cfRule>
  </conditionalFormatting>
  <conditionalFormatting sqref="F13">
    <cfRule type="expression" priority="20" dxfId="0" stopIfTrue="1">
      <formula>F13&gt;E13</formula>
    </cfRule>
  </conditionalFormatting>
  <conditionalFormatting sqref="F14">
    <cfRule type="expression" priority="19" dxfId="0" stopIfTrue="1">
      <formula>F14&gt;E14</formula>
    </cfRule>
  </conditionalFormatting>
  <conditionalFormatting sqref="F15">
    <cfRule type="expression" priority="18" dxfId="0" stopIfTrue="1">
      <formula>F15&gt;E15</formula>
    </cfRule>
  </conditionalFormatting>
  <conditionalFormatting sqref="F16">
    <cfRule type="expression" priority="17" dxfId="0" stopIfTrue="1">
      <formula>F16&gt;E16</formula>
    </cfRule>
  </conditionalFormatting>
  <conditionalFormatting sqref="F22">
    <cfRule type="expression" priority="16" dxfId="0" stopIfTrue="1">
      <formula>F22&gt;E22</formula>
    </cfRule>
  </conditionalFormatting>
  <conditionalFormatting sqref="F23">
    <cfRule type="expression" priority="15" dxfId="0" stopIfTrue="1">
      <formula>F23&gt;E23</formula>
    </cfRule>
  </conditionalFormatting>
  <conditionalFormatting sqref="F24">
    <cfRule type="expression" priority="14" dxfId="0" stopIfTrue="1">
      <formula>F24&gt;E24</formula>
    </cfRule>
  </conditionalFormatting>
  <conditionalFormatting sqref="F25">
    <cfRule type="expression" priority="13" dxfId="0" stopIfTrue="1">
      <formula>F25&gt;E25</formula>
    </cfRule>
  </conditionalFormatting>
  <conditionalFormatting sqref="F26">
    <cfRule type="expression" priority="12" dxfId="0" stopIfTrue="1">
      <formula>F26&gt;E26</formula>
    </cfRule>
  </conditionalFormatting>
  <conditionalFormatting sqref="F27">
    <cfRule type="expression" priority="11" dxfId="0" stopIfTrue="1">
      <formula>F27&gt;E27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P8">
    <cfRule type="expression" priority="5" dxfId="0" stopIfTrue="1">
      <formula>P8&gt;O8</formula>
    </cfRule>
  </conditionalFormatting>
  <conditionalFormatting sqref="P9">
    <cfRule type="expression" priority="4" dxfId="0" stopIfTrue="1">
      <formula>P9&gt;O9</formula>
    </cfRule>
  </conditionalFormatting>
  <conditionalFormatting sqref="P22">
    <cfRule type="expression" priority="3" dxfId="0" stopIfTrue="1">
      <formula>P22&gt;O22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2">
    <dataValidation operator="lessThanOrEqual" allowBlank="1" showInputMessage="1" showErrorMessage="1" sqref="H6:I10 H11 D6:D10 B31:B35 C31:Y31 C35:Y35 J6:J18 R6:T18 M6:O18 H12:I18 D12:D18 C6:C18 E6:E18 H22:I29 M22:O29 C22:E29"/>
    <dataValidation errorStyle="warning" type="custom" allowBlank="1" showInputMessage="1" showErrorMessage="1" errorTitle="折込数オーバー" error="入力した折込数が満数を超えている、または50枚単位ではありません。" sqref="F22:F27 F6:F16 P6:P9 P22 U6:U7">
      <formula1>AND(F22&lt;=E22,MOD(F22,50)=0)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34" t="s">
        <v>2</v>
      </c>
      <c r="F2" s="536"/>
      <c r="G2" s="544">
        <f>'尾張集計表'!E3</f>
        <v>0</v>
      </c>
      <c r="H2" s="544"/>
      <c r="I2" s="544"/>
      <c r="J2" s="544"/>
      <c r="K2" s="544"/>
      <c r="L2" s="544"/>
      <c r="M2" s="574" t="s">
        <v>3</v>
      </c>
      <c r="N2" s="575"/>
      <c r="O2" s="576">
        <f>'尾張集計表'!I3</f>
        <v>0</v>
      </c>
      <c r="P2" s="577"/>
      <c r="Q2" s="577"/>
      <c r="R2" s="577"/>
      <c r="S2" s="578"/>
      <c r="T2" s="534" t="s">
        <v>4</v>
      </c>
      <c r="U2" s="536"/>
      <c r="V2" s="544">
        <f>'尾張集計表'!L3</f>
        <v>0</v>
      </c>
      <c r="W2" s="544"/>
      <c r="X2" s="545"/>
      <c r="ES2" s="22"/>
    </row>
    <row r="3" spans="1:24" ht="30" customHeight="1">
      <c r="A3" s="22"/>
      <c r="B3" s="32"/>
      <c r="C3" s="32"/>
      <c r="D3" s="32"/>
      <c r="E3" s="556" t="s">
        <v>5</v>
      </c>
      <c r="F3" s="566"/>
      <c r="G3" s="573">
        <f>'尾張集計表'!E4</f>
        <v>0</v>
      </c>
      <c r="H3" s="573"/>
      <c r="I3" s="573"/>
      <c r="J3" s="573"/>
      <c r="K3" s="573"/>
      <c r="L3" s="573"/>
      <c r="M3" s="567" t="s">
        <v>6</v>
      </c>
      <c r="N3" s="568"/>
      <c r="O3" s="569">
        <f>'尾張集計表'!I4</f>
        <v>0</v>
      </c>
      <c r="P3" s="570"/>
      <c r="Q3" s="570"/>
      <c r="R3" s="570"/>
      <c r="S3" s="571"/>
      <c r="T3" s="556" t="s">
        <v>7</v>
      </c>
      <c r="U3" s="566"/>
      <c r="V3" s="552">
        <f>SUM(O4+O15)</f>
        <v>0</v>
      </c>
      <c r="W3" s="572"/>
      <c r="X3" s="49" t="s">
        <v>0</v>
      </c>
    </row>
    <row r="4" spans="2:46" ht="30" customHeight="1">
      <c r="B4" s="22"/>
      <c r="C4" s="562" t="s">
        <v>262</v>
      </c>
      <c r="D4" s="562"/>
      <c r="E4" s="562"/>
      <c r="F4" s="563" t="s">
        <v>8</v>
      </c>
      <c r="G4" s="563"/>
      <c r="H4" s="564">
        <f>SUM(E14+J14+O14+T14)</f>
        <v>17200</v>
      </c>
      <c r="I4" s="563"/>
      <c r="J4" s="4" t="s">
        <v>0</v>
      </c>
      <c r="K4" s="4" t="s">
        <v>11</v>
      </c>
      <c r="L4" s="5"/>
      <c r="M4" s="6" t="s">
        <v>10</v>
      </c>
      <c r="N4" s="5"/>
      <c r="O4" s="542">
        <f>SUM(F14+K14+P14+U14)</f>
        <v>0</v>
      </c>
      <c r="P4" s="542"/>
      <c r="Q4" s="565" t="s">
        <v>0</v>
      </c>
      <c r="R4" s="565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534" t="s">
        <v>14</v>
      </c>
      <c r="C5" s="535"/>
      <c r="D5" s="535"/>
      <c r="E5" s="535"/>
      <c r="F5" s="45" t="s">
        <v>12</v>
      </c>
      <c r="G5" s="535" t="s">
        <v>15</v>
      </c>
      <c r="H5" s="535"/>
      <c r="I5" s="535"/>
      <c r="J5" s="535"/>
      <c r="K5" s="53" t="s">
        <v>12</v>
      </c>
      <c r="L5" s="534" t="s">
        <v>16</v>
      </c>
      <c r="M5" s="535"/>
      <c r="N5" s="535"/>
      <c r="O5" s="538"/>
      <c r="P5" s="27" t="s">
        <v>12</v>
      </c>
      <c r="Q5" s="534" t="s">
        <v>13</v>
      </c>
      <c r="R5" s="535"/>
      <c r="S5" s="535"/>
      <c r="T5" s="538"/>
      <c r="U5" s="27" t="s">
        <v>12</v>
      </c>
      <c r="V5" s="534" t="s">
        <v>390</v>
      </c>
      <c r="W5" s="535"/>
      <c r="X5" s="536"/>
    </row>
    <row r="6" spans="2:24" ht="19.5" customHeight="1">
      <c r="B6" s="36"/>
      <c r="C6" s="222" t="s">
        <v>144</v>
      </c>
      <c r="D6" s="283" t="s">
        <v>414</v>
      </c>
      <c r="E6" s="261">
        <v>4550</v>
      </c>
      <c r="F6" s="102"/>
      <c r="G6" s="23"/>
      <c r="H6" s="109"/>
      <c r="I6" s="110"/>
      <c r="J6" s="135"/>
      <c r="K6" s="136"/>
      <c r="L6" s="50"/>
      <c r="M6" s="124" t="s">
        <v>147</v>
      </c>
      <c r="N6" s="137"/>
      <c r="O6" s="264">
        <v>1050</v>
      </c>
      <c r="P6" s="102"/>
      <c r="Q6" s="448"/>
      <c r="R6" s="109" t="s">
        <v>148</v>
      </c>
      <c r="S6" s="155"/>
      <c r="T6" s="261">
        <v>650</v>
      </c>
      <c r="U6" s="102"/>
      <c r="V6" s="246"/>
      <c r="W6" s="22"/>
      <c r="X6" s="247"/>
    </row>
    <row r="7" spans="2:24" ht="19.5" customHeight="1">
      <c r="B7" s="40"/>
      <c r="C7" s="175" t="s">
        <v>143</v>
      </c>
      <c r="D7" s="187" t="s">
        <v>414</v>
      </c>
      <c r="E7" s="244">
        <v>1100</v>
      </c>
      <c r="F7" s="86"/>
      <c r="G7" s="41"/>
      <c r="H7" s="112"/>
      <c r="I7" s="113"/>
      <c r="J7" s="139"/>
      <c r="K7" s="85"/>
      <c r="L7" s="40"/>
      <c r="M7" s="112" t="s">
        <v>146</v>
      </c>
      <c r="N7" s="156"/>
      <c r="O7" s="193">
        <v>500</v>
      </c>
      <c r="P7" s="86"/>
      <c r="Q7" s="40"/>
      <c r="R7" s="67"/>
      <c r="S7" s="41"/>
      <c r="T7" s="68"/>
      <c r="U7" s="375"/>
      <c r="V7" s="246"/>
      <c r="W7" s="22"/>
      <c r="X7" s="247"/>
    </row>
    <row r="8" spans="2:24" ht="19.5" customHeight="1">
      <c r="B8" s="40"/>
      <c r="C8" s="175" t="s">
        <v>142</v>
      </c>
      <c r="D8" s="187" t="s">
        <v>414</v>
      </c>
      <c r="E8" s="244">
        <v>1650</v>
      </c>
      <c r="F8" s="86"/>
      <c r="G8" s="41"/>
      <c r="H8" s="112"/>
      <c r="I8" s="113"/>
      <c r="J8" s="139"/>
      <c r="K8" s="85"/>
      <c r="L8" s="40"/>
      <c r="M8" s="112" t="s">
        <v>145</v>
      </c>
      <c r="N8" s="156"/>
      <c r="O8" s="193">
        <v>600</v>
      </c>
      <c r="P8" s="86"/>
      <c r="Q8" s="40"/>
      <c r="R8" s="67"/>
      <c r="S8" s="41"/>
      <c r="T8" s="68"/>
      <c r="U8" s="43"/>
      <c r="V8" s="246"/>
      <c r="W8" s="22"/>
      <c r="X8" s="247"/>
    </row>
    <row r="9" spans="2:24" ht="19.5" customHeight="1">
      <c r="B9" s="40"/>
      <c r="C9" s="175" t="s">
        <v>141</v>
      </c>
      <c r="D9" s="187" t="s">
        <v>414</v>
      </c>
      <c r="E9" s="244">
        <v>1800</v>
      </c>
      <c r="F9" s="86"/>
      <c r="G9" s="41"/>
      <c r="H9" s="112"/>
      <c r="I9" s="113"/>
      <c r="J9" s="139"/>
      <c r="K9" s="85"/>
      <c r="L9" s="40"/>
      <c r="M9" s="112"/>
      <c r="N9" s="128"/>
      <c r="O9" s="262"/>
      <c r="P9" s="375"/>
      <c r="Q9" s="40"/>
      <c r="R9" s="42"/>
      <c r="S9" s="41"/>
      <c r="T9" s="47"/>
      <c r="U9" s="43"/>
      <c r="V9" s="246"/>
      <c r="W9" s="22"/>
      <c r="X9" s="247"/>
    </row>
    <row r="10" spans="2:24" ht="19.5" customHeight="1">
      <c r="B10" s="40"/>
      <c r="C10" s="175" t="s">
        <v>140</v>
      </c>
      <c r="D10" s="187" t="s">
        <v>414</v>
      </c>
      <c r="E10" s="244">
        <v>1400</v>
      </c>
      <c r="F10" s="86"/>
      <c r="G10" s="41"/>
      <c r="H10" s="112"/>
      <c r="I10" s="113"/>
      <c r="J10" s="139"/>
      <c r="K10" s="85"/>
      <c r="L10" s="40"/>
      <c r="M10" s="112"/>
      <c r="N10" s="128"/>
      <c r="O10" s="129"/>
      <c r="P10" s="43"/>
      <c r="Q10" s="40"/>
      <c r="R10" s="42"/>
      <c r="S10" s="41"/>
      <c r="T10" s="47"/>
      <c r="U10" s="43"/>
      <c r="V10" s="246"/>
      <c r="W10" s="22"/>
      <c r="X10" s="247"/>
    </row>
    <row r="11" spans="2:24" ht="19.5" customHeight="1">
      <c r="B11" s="40"/>
      <c r="C11" s="175" t="s">
        <v>139</v>
      </c>
      <c r="D11" s="187" t="s">
        <v>414</v>
      </c>
      <c r="E11" s="244">
        <v>1300</v>
      </c>
      <c r="F11" s="86"/>
      <c r="G11" s="41"/>
      <c r="H11" s="112"/>
      <c r="I11" s="113"/>
      <c r="J11" s="139"/>
      <c r="K11" s="85"/>
      <c r="L11" s="40"/>
      <c r="M11" s="112"/>
      <c r="N11" s="128"/>
      <c r="O11" s="129"/>
      <c r="P11" s="43"/>
      <c r="Q11" s="40"/>
      <c r="R11" s="42"/>
      <c r="S11" s="41"/>
      <c r="T11" s="47"/>
      <c r="U11" s="43"/>
      <c r="V11" s="246"/>
      <c r="W11" s="22"/>
      <c r="X11" s="247"/>
    </row>
    <row r="12" spans="2:24" ht="19.5" customHeight="1">
      <c r="B12" s="40"/>
      <c r="C12" s="175" t="s">
        <v>138</v>
      </c>
      <c r="D12" s="187" t="s">
        <v>414</v>
      </c>
      <c r="E12" s="244">
        <v>1150</v>
      </c>
      <c r="F12" s="86"/>
      <c r="G12" s="41"/>
      <c r="H12" s="112"/>
      <c r="I12" s="113"/>
      <c r="J12" s="139"/>
      <c r="K12" s="85"/>
      <c r="L12" s="40"/>
      <c r="M12" s="112"/>
      <c r="N12" s="128"/>
      <c r="O12" s="129"/>
      <c r="P12" s="43"/>
      <c r="Q12" s="40"/>
      <c r="R12" s="42"/>
      <c r="S12" s="41"/>
      <c r="T12" s="47"/>
      <c r="U12" s="43"/>
      <c r="V12" s="246"/>
      <c r="W12" s="22"/>
      <c r="X12" s="247"/>
    </row>
    <row r="13" spans="2:24" ht="19.5" customHeight="1">
      <c r="B13" s="241"/>
      <c r="C13" s="454" t="s">
        <v>137</v>
      </c>
      <c r="D13" s="455" t="s">
        <v>414</v>
      </c>
      <c r="E13" s="468">
        <v>1450</v>
      </c>
      <c r="F13" s="424"/>
      <c r="G13" s="231"/>
      <c r="H13" s="232"/>
      <c r="I13" s="233"/>
      <c r="J13" s="234"/>
      <c r="K13" s="235"/>
      <c r="L13" s="241"/>
      <c r="M13" s="232"/>
      <c r="N13" s="425"/>
      <c r="O13" s="426"/>
      <c r="P13" s="240"/>
      <c r="Q13" s="241"/>
      <c r="R13" s="427"/>
      <c r="S13" s="231"/>
      <c r="T13" s="428"/>
      <c r="U13" s="240"/>
      <c r="V13" s="246"/>
      <c r="W13" s="22"/>
      <c r="X13" s="247"/>
    </row>
    <row r="14" spans="2:24" ht="19.5" customHeight="1">
      <c r="B14" s="556" t="s">
        <v>1</v>
      </c>
      <c r="C14" s="557"/>
      <c r="D14" s="557"/>
      <c r="E14" s="73">
        <f>SUM(E6:E13)</f>
        <v>14400</v>
      </c>
      <c r="F14" s="87">
        <f>SUM(F6:F13)</f>
        <v>0</v>
      </c>
      <c r="G14" s="557" t="s">
        <v>1</v>
      </c>
      <c r="H14" s="557"/>
      <c r="I14" s="557"/>
      <c r="J14" s="73"/>
      <c r="K14" s="75"/>
      <c r="L14" s="556" t="s">
        <v>1</v>
      </c>
      <c r="M14" s="557"/>
      <c r="N14" s="558"/>
      <c r="O14" s="74">
        <f>SUM(O6:O13)</f>
        <v>2150</v>
      </c>
      <c r="P14" s="38">
        <f>SUM(P6:P13)</f>
        <v>0</v>
      </c>
      <c r="Q14" s="556" t="s">
        <v>1</v>
      </c>
      <c r="R14" s="557"/>
      <c r="S14" s="557"/>
      <c r="T14" s="44">
        <f>SUM(T6:T13)</f>
        <v>650</v>
      </c>
      <c r="U14" s="38">
        <f>SUM(U6:U13)</f>
        <v>0</v>
      </c>
      <c r="V14" s="108"/>
      <c r="W14" s="88"/>
      <c r="X14" s="248"/>
    </row>
    <row r="15" spans="3:18" s="24" customFormat="1" ht="30" customHeight="1">
      <c r="C15" s="562" t="s">
        <v>263</v>
      </c>
      <c r="D15" s="562"/>
      <c r="E15" s="562"/>
      <c r="F15" s="563" t="s">
        <v>8</v>
      </c>
      <c r="G15" s="563"/>
      <c r="H15" s="564">
        <f>SUM(E34+J34+O34+T34)</f>
        <v>33350</v>
      </c>
      <c r="I15" s="563"/>
      <c r="J15" s="4" t="s">
        <v>0</v>
      </c>
      <c r="K15" s="4" t="s">
        <v>11</v>
      </c>
      <c r="L15" s="5"/>
      <c r="M15" s="6" t="s">
        <v>10</v>
      </c>
      <c r="N15" s="5"/>
      <c r="O15" s="542">
        <f>SUM(F34+K34+P34+U34)</f>
        <v>0</v>
      </c>
      <c r="P15" s="542"/>
      <c r="Q15" s="565" t="s">
        <v>0</v>
      </c>
      <c r="R15" s="565"/>
    </row>
    <row r="16" spans="2:24" ht="19.5" customHeight="1">
      <c r="B16" s="534" t="s">
        <v>14</v>
      </c>
      <c r="C16" s="535"/>
      <c r="D16" s="535"/>
      <c r="E16" s="535"/>
      <c r="F16" s="45" t="s">
        <v>12</v>
      </c>
      <c r="G16" s="535" t="s">
        <v>15</v>
      </c>
      <c r="H16" s="535"/>
      <c r="I16" s="535"/>
      <c r="J16" s="538"/>
      <c r="K16" s="25" t="s">
        <v>12</v>
      </c>
      <c r="L16" s="534" t="s">
        <v>16</v>
      </c>
      <c r="M16" s="535"/>
      <c r="N16" s="535"/>
      <c r="O16" s="535"/>
      <c r="P16" s="45" t="s">
        <v>12</v>
      </c>
      <c r="Q16" s="535" t="s">
        <v>13</v>
      </c>
      <c r="R16" s="535"/>
      <c r="S16" s="535"/>
      <c r="T16" s="538"/>
      <c r="U16" s="27" t="s">
        <v>12</v>
      </c>
      <c r="V16" s="534" t="s">
        <v>390</v>
      </c>
      <c r="W16" s="535"/>
      <c r="X16" s="536"/>
    </row>
    <row r="17" spans="2:24" ht="19.5" customHeight="1">
      <c r="B17" s="36"/>
      <c r="C17" s="222" t="s">
        <v>149</v>
      </c>
      <c r="D17" s="283" t="s">
        <v>414</v>
      </c>
      <c r="E17" s="261">
        <v>2900</v>
      </c>
      <c r="F17" s="102"/>
      <c r="G17" s="23"/>
      <c r="H17" s="109"/>
      <c r="I17" s="110"/>
      <c r="J17" s="111"/>
      <c r="K17" s="19"/>
      <c r="L17" s="50"/>
      <c r="M17" s="124" t="s">
        <v>152</v>
      </c>
      <c r="N17" s="137"/>
      <c r="O17" s="264">
        <v>1700</v>
      </c>
      <c r="P17" s="102"/>
      <c r="Q17" s="50"/>
      <c r="R17" s="124" t="s">
        <v>155</v>
      </c>
      <c r="S17" s="137"/>
      <c r="T17" s="264">
        <v>500</v>
      </c>
      <c r="U17" s="102"/>
      <c r="V17" s="246"/>
      <c r="W17" s="22"/>
      <c r="X17" s="247"/>
    </row>
    <row r="18" spans="2:24" ht="19.5" customHeight="1">
      <c r="B18" s="40"/>
      <c r="C18" s="175" t="s">
        <v>150</v>
      </c>
      <c r="D18" s="187" t="s">
        <v>414</v>
      </c>
      <c r="E18" s="244">
        <v>2500</v>
      </c>
      <c r="F18" s="86"/>
      <c r="G18" s="41"/>
      <c r="H18" s="112"/>
      <c r="I18" s="113"/>
      <c r="J18" s="114"/>
      <c r="K18" s="46"/>
      <c r="L18" s="40"/>
      <c r="M18" s="112" t="s">
        <v>153</v>
      </c>
      <c r="N18" s="156"/>
      <c r="O18" s="193">
        <v>850</v>
      </c>
      <c r="P18" s="86"/>
      <c r="Q18" s="40"/>
      <c r="R18" s="112" t="s">
        <v>152</v>
      </c>
      <c r="S18" s="156"/>
      <c r="T18" s="193">
        <v>700</v>
      </c>
      <c r="U18" s="86"/>
      <c r="V18" s="246"/>
      <c r="W18" s="22"/>
      <c r="X18" s="247"/>
    </row>
    <row r="19" spans="2:24" ht="19.5" customHeight="1">
      <c r="B19" s="40"/>
      <c r="C19" s="175" t="s">
        <v>151</v>
      </c>
      <c r="D19" s="187" t="s">
        <v>414</v>
      </c>
      <c r="E19" s="244">
        <v>1500</v>
      </c>
      <c r="F19" s="86"/>
      <c r="G19" s="41"/>
      <c r="H19" s="112"/>
      <c r="I19" s="113"/>
      <c r="J19" s="114"/>
      <c r="K19" s="46"/>
      <c r="L19" s="40"/>
      <c r="M19" s="112" t="s">
        <v>154</v>
      </c>
      <c r="N19" s="156"/>
      <c r="O19" s="193">
        <v>450</v>
      </c>
      <c r="P19" s="86"/>
      <c r="Q19" s="40"/>
      <c r="R19" s="112" t="s">
        <v>153</v>
      </c>
      <c r="S19" s="156"/>
      <c r="T19" s="193">
        <v>650</v>
      </c>
      <c r="U19" s="86"/>
      <c r="V19" s="246"/>
      <c r="W19" s="22"/>
      <c r="X19" s="247"/>
    </row>
    <row r="20" spans="2:24" ht="19.5" customHeight="1">
      <c r="B20" s="40"/>
      <c r="C20" s="175" t="s">
        <v>264</v>
      </c>
      <c r="D20" s="187" t="s">
        <v>414</v>
      </c>
      <c r="E20" s="244">
        <v>1300</v>
      </c>
      <c r="F20" s="86"/>
      <c r="G20" s="41"/>
      <c r="H20" s="175"/>
      <c r="I20" s="113"/>
      <c r="J20" s="114"/>
      <c r="K20" s="46"/>
      <c r="L20" s="40"/>
      <c r="M20" s="112"/>
      <c r="N20" s="128"/>
      <c r="O20" s="182"/>
      <c r="P20" s="372"/>
      <c r="Q20" s="40"/>
      <c r="R20" s="112"/>
      <c r="S20" s="128"/>
      <c r="T20" s="162"/>
      <c r="U20" s="375"/>
      <c r="V20" s="246"/>
      <c r="W20" s="22"/>
      <c r="X20" s="247"/>
    </row>
    <row r="21" spans="2:24" ht="19.5" customHeight="1">
      <c r="B21" s="40"/>
      <c r="C21" s="175" t="s">
        <v>265</v>
      </c>
      <c r="D21" s="187" t="s">
        <v>414</v>
      </c>
      <c r="E21" s="244">
        <v>1250</v>
      </c>
      <c r="F21" s="86"/>
      <c r="G21" s="41"/>
      <c r="H21" s="112"/>
      <c r="I21" s="113"/>
      <c r="J21" s="114"/>
      <c r="K21" s="46"/>
      <c r="L21" s="40"/>
      <c r="M21" s="112"/>
      <c r="N21" s="128"/>
      <c r="O21" s="146"/>
      <c r="P21" s="92"/>
      <c r="Q21" s="40"/>
      <c r="R21" s="112"/>
      <c r="S21" s="128"/>
      <c r="T21" s="162"/>
      <c r="U21" s="43"/>
      <c r="V21" s="246"/>
      <c r="W21" s="22"/>
      <c r="X21" s="247"/>
    </row>
    <row r="22" spans="2:24" ht="19.5" customHeight="1">
      <c r="B22" s="40"/>
      <c r="C22" s="175" t="s">
        <v>266</v>
      </c>
      <c r="D22" s="187" t="s">
        <v>414</v>
      </c>
      <c r="E22" s="244">
        <v>1350</v>
      </c>
      <c r="F22" s="86"/>
      <c r="G22" s="41"/>
      <c r="H22" s="112"/>
      <c r="I22" s="113"/>
      <c r="J22" s="114"/>
      <c r="K22" s="46"/>
      <c r="L22" s="40"/>
      <c r="M22" s="112"/>
      <c r="N22" s="128"/>
      <c r="O22" s="146"/>
      <c r="P22" s="92"/>
      <c r="Q22" s="40"/>
      <c r="R22" s="112"/>
      <c r="S22" s="128"/>
      <c r="T22" s="162"/>
      <c r="U22" s="43"/>
      <c r="V22" s="246"/>
      <c r="W22" s="22"/>
      <c r="X22" s="247"/>
    </row>
    <row r="23" spans="2:24" ht="19.5" customHeight="1">
      <c r="B23" s="40"/>
      <c r="C23" s="175" t="s">
        <v>267</v>
      </c>
      <c r="D23" s="187" t="s">
        <v>414</v>
      </c>
      <c r="E23" s="244">
        <v>1800</v>
      </c>
      <c r="F23" s="86"/>
      <c r="G23" s="41"/>
      <c r="H23" s="112"/>
      <c r="I23" s="113"/>
      <c r="J23" s="114"/>
      <c r="K23" s="46"/>
      <c r="L23" s="40"/>
      <c r="M23" s="112"/>
      <c r="N23" s="128"/>
      <c r="O23" s="146"/>
      <c r="P23" s="92"/>
      <c r="Q23" s="40"/>
      <c r="R23" s="112"/>
      <c r="S23" s="128"/>
      <c r="T23" s="162"/>
      <c r="U23" s="43"/>
      <c r="V23" s="246"/>
      <c r="W23" s="22"/>
      <c r="X23" s="247"/>
    </row>
    <row r="24" spans="2:24" ht="19.5" customHeight="1">
      <c r="B24" s="249" t="s">
        <v>394</v>
      </c>
      <c r="C24" s="175" t="s">
        <v>268</v>
      </c>
      <c r="D24" s="187" t="s">
        <v>414</v>
      </c>
      <c r="E24" s="244">
        <v>1850</v>
      </c>
      <c r="F24" s="86"/>
      <c r="G24" s="41"/>
      <c r="H24" s="112"/>
      <c r="I24" s="113"/>
      <c r="J24" s="114"/>
      <c r="K24" s="46"/>
      <c r="L24" s="40"/>
      <c r="M24" s="112"/>
      <c r="N24" s="128"/>
      <c r="O24" s="146"/>
      <c r="P24" s="92"/>
      <c r="Q24" s="40"/>
      <c r="R24" s="112"/>
      <c r="S24" s="128"/>
      <c r="T24" s="162"/>
      <c r="U24" s="43"/>
      <c r="V24" s="246"/>
      <c r="W24" s="22" t="s">
        <v>447</v>
      </c>
      <c r="X24" s="247"/>
    </row>
    <row r="25" spans="2:24" ht="19.5" customHeight="1">
      <c r="B25" s="40"/>
      <c r="C25" s="175" t="s">
        <v>269</v>
      </c>
      <c r="D25" s="187" t="s">
        <v>414</v>
      </c>
      <c r="E25" s="244">
        <v>3750</v>
      </c>
      <c r="F25" s="86"/>
      <c r="G25" s="41"/>
      <c r="H25" s="112"/>
      <c r="I25" s="113"/>
      <c r="J25" s="114"/>
      <c r="K25" s="46"/>
      <c r="L25" s="40"/>
      <c r="M25" s="112"/>
      <c r="N25" s="128"/>
      <c r="O25" s="146"/>
      <c r="P25" s="92"/>
      <c r="Q25" s="40"/>
      <c r="R25" s="112"/>
      <c r="S25" s="128"/>
      <c r="T25" s="162"/>
      <c r="U25" s="43"/>
      <c r="V25" s="246"/>
      <c r="W25" s="22"/>
      <c r="X25" s="247"/>
    </row>
    <row r="26" spans="2:24" ht="19.5" customHeight="1">
      <c r="B26" s="40"/>
      <c r="C26" s="175" t="s">
        <v>270</v>
      </c>
      <c r="D26" s="187" t="s">
        <v>414</v>
      </c>
      <c r="E26" s="244">
        <v>1150</v>
      </c>
      <c r="F26" s="86"/>
      <c r="G26" s="41"/>
      <c r="H26" s="112"/>
      <c r="I26" s="113"/>
      <c r="J26" s="114"/>
      <c r="K26" s="46"/>
      <c r="L26" s="40"/>
      <c r="M26" s="112"/>
      <c r="N26" s="128"/>
      <c r="O26" s="146"/>
      <c r="P26" s="92"/>
      <c r="Q26" s="40"/>
      <c r="R26" s="112"/>
      <c r="S26" s="128"/>
      <c r="T26" s="162"/>
      <c r="U26" s="43"/>
      <c r="V26" s="246"/>
      <c r="W26" s="22"/>
      <c r="X26" s="247"/>
    </row>
    <row r="27" spans="2:24" ht="19.5" customHeight="1">
      <c r="B27" s="40"/>
      <c r="C27" s="175" t="s">
        <v>271</v>
      </c>
      <c r="D27" s="187" t="s">
        <v>414</v>
      </c>
      <c r="E27" s="244">
        <v>1750</v>
      </c>
      <c r="F27" s="86"/>
      <c r="G27" s="41"/>
      <c r="H27" s="112"/>
      <c r="I27" s="113"/>
      <c r="J27" s="114"/>
      <c r="K27" s="46"/>
      <c r="L27" s="40"/>
      <c r="M27" s="112"/>
      <c r="N27" s="128"/>
      <c r="O27" s="146"/>
      <c r="P27" s="92"/>
      <c r="Q27" s="40"/>
      <c r="R27" s="112"/>
      <c r="S27" s="128"/>
      <c r="T27" s="162"/>
      <c r="U27" s="43"/>
      <c r="V27" s="246"/>
      <c r="W27" s="22"/>
      <c r="X27" s="247"/>
    </row>
    <row r="28" spans="2:24" ht="19.5" customHeight="1">
      <c r="B28" s="40"/>
      <c r="C28" s="175" t="s">
        <v>272</v>
      </c>
      <c r="D28" s="187" t="s">
        <v>414</v>
      </c>
      <c r="E28" s="244">
        <v>1300</v>
      </c>
      <c r="F28" s="86"/>
      <c r="G28" s="41"/>
      <c r="H28" s="112"/>
      <c r="I28" s="113"/>
      <c r="J28" s="114"/>
      <c r="K28" s="46"/>
      <c r="L28" s="40"/>
      <c r="M28" s="112"/>
      <c r="N28" s="128"/>
      <c r="O28" s="146"/>
      <c r="P28" s="92"/>
      <c r="Q28" s="40"/>
      <c r="R28" s="112"/>
      <c r="S28" s="128"/>
      <c r="T28" s="162"/>
      <c r="U28" s="43"/>
      <c r="V28" s="246"/>
      <c r="W28" s="22"/>
      <c r="X28" s="247"/>
    </row>
    <row r="29" spans="2:24" ht="19.5" customHeight="1">
      <c r="B29" s="40"/>
      <c r="C29" s="453" t="s">
        <v>273</v>
      </c>
      <c r="D29" s="187" t="s">
        <v>414</v>
      </c>
      <c r="E29" s="244">
        <v>1000</v>
      </c>
      <c r="F29" s="86"/>
      <c r="G29" s="41"/>
      <c r="H29" s="112"/>
      <c r="I29" s="113"/>
      <c r="J29" s="114"/>
      <c r="K29" s="46"/>
      <c r="L29" s="40"/>
      <c r="M29" s="112"/>
      <c r="N29" s="128"/>
      <c r="O29" s="146"/>
      <c r="P29" s="92"/>
      <c r="Q29" s="40"/>
      <c r="R29" s="112"/>
      <c r="S29" s="128"/>
      <c r="T29" s="162"/>
      <c r="U29" s="43"/>
      <c r="V29" s="246"/>
      <c r="W29" s="22"/>
      <c r="X29" s="247"/>
    </row>
    <row r="30" spans="2:24" ht="19.5" customHeight="1">
      <c r="B30" s="40"/>
      <c r="C30" s="453" t="s">
        <v>646</v>
      </c>
      <c r="D30" s="187" t="s">
        <v>414</v>
      </c>
      <c r="E30" s="244">
        <v>1800</v>
      </c>
      <c r="F30" s="86"/>
      <c r="G30" s="41"/>
      <c r="H30" s="112"/>
      <c r="I30" s="113"/>
      <c r="J30" s="114"/>
      <c r="K30" s="46"/>
      <c r="L30" s="40"/>
      <c r="M30" s="112"/>
      <c r="N30" s="128"/>
      <c r="O30" s="146"/>
      <c r="P30" s="92"/>
      <c r="Q30" s="40"/>
      <c r="R30" s="112"/>
      <c r="S30" s="128"/>
      <c r="T30" s="162"/>
      <c r="U30" s="43"/>
      <c r="V30" s="246"/>
      <c r="W30" s="22"/>
      <c r="X30" s="247"/>
    </row>
    <row r="31" spans="2:24" ht="19.5" customHeight="1">
      <c r="B31" s="40"/>
      <c r="C31" s="453" t="s">
        <v>647</v>
      </c>
      <c r="D31" s="187" t="s">
        <v>460</v>
      </c>
      <c r="E31" s="244">
        <v>3300</v>
      </c>
      <c r="F31" s="86"/>
      <c r="G31" s="41"/>
      <c r="H31" s="112"/>
      <c r="I31" s="113"/>
      <c r="J31" s="114"/>
      <c r="K31" s="46"/>
      <c r="L31" s="40"/>
      <c r="M31" s="112"/>
      <c r="N31" s="128"/>
      <c r="O31" s="146"/>
      <c r="P31" s="92"/>
      <c r="Q31" s="40"/>
      <c r="R31" s="112"/>
      <c r="S31" s="128"/>
      <c r="T31" s="162"/>
      <c r="U31" s="43"/>
      <c r="V31" s="246"/>
      <c r="W31" s="22"/>
      <c r="X31" s="247"/>
    </row>
    <row r="32" spans="2:24" ht="19.5" customHeight="1">
      <c r="B32" s="40"/>
      <c r="C32" s="453"/>
      <c r="D32" s="187"/>
      <c r="E32" s="244"/>
      <c r="F32" s="92"/>
      <c r="G32" s="41"/>
      <c r="H32" s="112"/>
      <c r="I32" s="113"/>
      <c r="J32" s="114"/>
      <c r="K32" s="46"/>
      <c r="L32" s="40"/>
      <c r="M32" s="112"/>
      <c r="N32" s="128"/>
      <c r="O32" s="146"/>
      <c r="P32" s="92"/>
      <c r="Q32" s="40"/>
      <c r="R32" s="112"/>
      <c r="S32" s="128"/>
      <c r="T32" s="162"/>
      <c r="U32" s="43"/>
      <c r="V32" s="246"/>
      <c r="W32" s="22"/>
      <c r="X32" s="247"/>
    </row>
    <row r="33" spans="2:24" ht="19.5" customHeight="1">
      <c r="B33" s="40"/>
      <c r="C33" s="453"/>
      <c r="D33" s="187"/>
      <c r="E33" s="244"/>
      <c r="F33" s="270"/>
      <c r="G33" s="41"/>
      <c r="H33" s="112"/>
      <c r="I33" s="113"/>
      <c r="J33" s="114"/>
      <c r="K33" s="46"/>
      <c r="L33" s="40"/>
      <c r="M33" s="112"/>
      <c r="N33" s="128"/>
      <c r="O33" s="146"/>
      <c r="P33" s="92"/>
      <c r="Q33" s="40"/>
      <c r="R33" s="112"/>
      <c r="S33" s="128"/>
      <c r="T33" s="162"/>
      <c r="U33" s="43"/>
      <c r="V33" s="246"/>
      <c r="W33" s="22"/>
      <c r="X33" s="247"/>
    </row>
    <row r="34" spans="2:24" ht="19.5" customHeight="1">
      <c r="B34" s="534" t="s">
        <v>1</v>
      </c>
      <c r="C34" s="535"/>
      <c r="D34" s="535"/>
      <c r="E34" s="59">
        <f>SUM(E17:E33)</f>
        <v>28500</v>
      </c>
      <c r="F34" s="37">
        <f>SUM(F17:F33)</f>
        <v>0</v>
      </c>
      <c r="G34" s="535" t="s">
        <v>1</v>
      </c>
      <c r="H34" s="535"/>
      <c r="I34" s="535"/>
      <c r="J34" s="59"/>
      <c r="K34" s="18"/>
      <c r="L34" s="534" t="s">
        <v>1</v>
      </c>
      <c r="M34" s="535"/>
      <c r="N34" s="538"/>
      <c r="O34" s="16">
        <f>SUM(O17:O33)</f>
        <v>3000</v>
      </c>
      <c r="P34" s="90">
        <f>SUM(P17:P33)</f>
        <v>0</v>
      </c>
      <c r="Q34" s="534" t="s">
        <v>1</v>
      </c>
      <c r="R34" s="535"/>
      <c r="S34" s="538"/>
      <c r="T34" s="58">
        <f>SUM(T17:T33)</f>
        <v>1850</v>
      </c>
      <c r="U34" s="37">
        <f>SUM(U17:U33)</f>
        <v>0</v>
      </c>
      <c r="V34" s="108"/>
      <c r="W34" s="88"/>
      <c r="X34" s="248"/>
    </row>
    <row r="35" spans="2:29" s="2" customFormat="1" ht="13.5" customHeight="1">
      <c r="B35" s="11" t="s">
        <v>598</v>
      </c>
      <c r="C35" s="8"/>
      <c r="D35" s="1"/>
      <c r="E35" s="383"/>
      <c r="F35" s="384"/>
      <c r="G35" s="1"/>
      <c r="H35" s="1"/>
      <c r="I35" s="1"/>
      <c r="J35" s="383"/>
      <c r="K35" s="385"/>
      <c r="L35" s="1"/>
      <c r="M35" s="1"/>
      <c r="N35" s="1"/>
      <c r="O35" s="383"/>
      <c r="P35" s="386"/>
      <c r="Q35" s="1"/>
      <c r="R35" s="1"/>
      <c r="S35" s="1"/>
      <c r="T35" s="383"/>
      <c r="U35" s="385"/>
      <c r="V35" s="1"/>
      <c r="W35" s="1"/>
      <c r="X35" s="1"/>
      <c r="Y35" s="386"/>
      <c r="Z35" s="382"/>
      <c r="AA35" s="387"/>
      <c r="AB35" s="388"/>
      <c r="AC35" s="382"/>
    </row>
    <row r="36" spans="2:28" s="2" customFormat="1" ht="14.25" customHeight="1">
      <c r="B36" s="508" t="s">
        <v>603</v>
      </c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361"/>
      <c r="Z36" s="361"/>
      <c r="AA36" s="361"/>
      <c r="AB36" s="361"/>
    </row>
    <row r="37" spans="2:28" s="2" customFormat="1" ht="14.25" customHeight="1">
      <c r="B37" s="508" t="s">
        <v>599</v>
      </c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</row>
    <row r="38" spans="2:28" s="2" customFormat="1" ht="13.5">
      <c r="B38" s="508" t="s">
        <v>600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</row>
    <row r="39" spans="2:25" s="2" customFormat="1" ht="8.25" customHeight="1">
      <c r="B39" s="11"/>
      <c r="C39" s="1"/>
      <c r="D39" s="1"/>
      <c r="E39" s="383"/>
      <c r="F39" s="384"/>
      <c r="G39" s="1"/>
      <c r="H39" s="1"/>
      <c r="I39" s="1"/>
      <c r="J39" s="383"/>
      <c r="K39" s="385"/>
      <c r="L39" s="1"/>
      <c r="M39" s="1"/>
      <c r="N39" s="1"/>
      <c r="O39" s="383"/>
      <c r="P39" s="386"/>
      <c r="Q39" s="1"/>
      <c r="R39" s="1"/>
      <c r="S39" s="1"/>
      <c r="T39" s="383"/>
      <c r="U39" s="385"/>
      <c r="V39" s="1"/>
      <c r="W39" s="1"/>
      <c r="X39" s="1"/>
      <c r="Y39" s="386"/>
    </row>
    <row r="40" spans="2:24" ht="13.5">
      <c r="B40" s="21" t="s">
        <v>452</v>
      </c>
      <c r="C40" s="22"/>
      <c r="E40" s="22"/>
      <c r="F40" s="22"/>
      <c r="J40" s="22"/>
      <c r="K40" s="22"/>
      <c r="M40" s="22"/>
      <c r="O40" s="22"/>
      <c r="P40" s="22"/>
      <c r="R40" s="23"/>
      <c r="T40" s="28"/>
      <c r="U40" s="29"/>
      <c r="W40" s="525" t="str">
        <f>'尾張集計表'!M42</f>
        <v>（2022年4月現在）</v>
      </c>
      <c r="X40" s="525"/>
    </row>
    <row r="41" ht="6.75" customHeight="1"/>
  </sheetData>
  <sheetProtection password="CCCF" sheet="1" selectLockedCells="1"/>
  <mergeCells count="44">
    <mergeCell ref="C4:E4"/>
    <mergeCell ref="F4:G4"/>
    <mergeCell ref="O4:P4"/>
    <mergeCell ref="Q4:R4"/>
    <mergeCell ref="Q14:S14"/>
    <mergeCell ref="Q16:T16"/>
    <mergeCell ref="G5:J5"/>
    <mergeCell ref="L5:O5"/>
    <mergeCell ref="B36:X36"/>
    <mergeCell ref="G16:J16"/>
    <mergeCell ref="B14:D14"/>
    <mergeCell ref="G14:I14"/>
    <mergeCell ref="C15:E15"/>
    <mergeCell ref="O15:P15"/>
    <mergeCell ref="Q15:R15"/>
    <mergeCell ref="L14:N14"/>
    <mergeCell ref="V16:X16"/>
    <mergeCell ref="B34:D34"/>
    <mergeCell ref="G34:I34"/>
    <mergeCell ref="B16:E16"/>
    <mergeCell ref="L16:O16"/>
    <mergeCell ref="F15:G15"/>
    <mergeCell ref="H15:I15"/>
    <mergeCell ref="B5:E5"/>
    <mergeCell ref="W40:X40"/>
    <mergeCell ref="V3:W3"/>
    <mergeCell ref="G3:L3"/>
    <mergeCell ref="Q34:S34"/>
    <mergeCell ref="M3:N3"/>
    <mergeCell ref="Q5:T5"/>
    <mergeCell ref="B37:AB37"/>
    <mergeCell ref="B38:AB38"/>
    <mergeCell ref="L34:N34"/>
    <mergeCell ref="V5:X5"/>
    <mergeCell ref="V2:X2"/>
    <mergeCell ref="H4:I4"/>
    <mergeCell ref="E3:F3"/>
    <mergeCell ref="G2:L2"/>
    <mergeCell ref="O3:S3"/>
    <mergeCell ref="T3:U3"/>
    <mergeCell ref="E2:F2"/>
    <mergeCell ref="M2:N2"/>
    <mergeCell ref="O2:S2"/>
    <mergeCell ref="T2:U2"/>
  </mergeCells>
  <conditionalFormatting sqref="F6">
    <cfRule type="expression" priority="40" dxfId="0" stopIfTrue="1">
      <formula>F6&gt;E6</formula>
    </cfRule>
  </conditionalFormatting>
  <conditionalFormatting sqref="F7">
    <cfRule type="expression" priority="39" dxfId="0" stopIfTrue="1">
      <formula>F7&gt;E7</formula>
    </cfRule>
  </conditionalFormatting>
  <conditionalFormatting sqref="F8">
    <cfRule type="expression" priority="38" dxfId="0" stopIfTrue="1">
      <formula>F8&gt;E8</formula>
    </cfRule>
  </conditionalFormatting>
  <conditionalFormatting sqref="F9">
    <cfRule type="expression" priority="37" dxfId="0" stopIfTrue="1">
      <formula>F9&gt;E9</formula>
    </cfRule>
  </conditionalFormatting>
  <conditionalFormatting sqref="F10">
    <cfRule type="expression" priority="36" dxfId="0" stopIfTrue="1">
      <formula>F10&gt;E10</formula>
    </cfRule>
  </conditionalFormatting>
  <conditionalFormatting sqref="F11">
    <cfRule type="expression" priority="35" dxfId="0" stopIfTrue="1">
      <formula>F11&gt;E11</formula>
    </cfRule>
  </conditionalFormatting>
  <conditionalFormatting sqref="F12">
    <cfRule type="expression" priority="34" dxfId="0" stopIfTrue="1">
      <formula>F12&gt;E12</formula>
    </cfRule>
  </conditionalFormatting>
  <conditionalFormatting sqref="F13">
    <cfRule type="expression" priority="33" dxfId="0" stopIfTrue="1">
      <formula>F13&gt;E13</formula>
    </cfRule>
  </conditionalFormatting>
  <conditionalFormatting sqref="F17">
    <cfRule type="expression" priority="32" dxfId="0" stopIfTrue="1">
      <formula>F17&gt;E17</formula>
    </cfRule>
  </conditionalFormatting>
  <conditionalFormatting sqref="F18">
    <cfRule type="expression" priority="31" dxfId="0" stopIfTrue="1">
      <formula>F18&gt;E18</formula>
    </cfRule>
  </conditionalFormatting>
  <conditionalFormatting sqref="F19">
    <cfRule type="expression" priority="30" dxfId="0" stopIfTrue="1">
      <formula>F19&gt;E19</formula>
    </cfRule>
  </conditionalFormatting>
  <conditionalFormatting sqref="F20">
    <cfRule type="expression" priority="29" dxfId="0" stopIfTrue="1">
      <formula>F20&gt;E20</formula>
    </cfRule>
  </conditionalFormatting>
  <conditionalFormatting sqref="F21">
    <cfRule type="expression" priority="28" dxfId="0" stopIfTrue="1">
      <formula>F21&gt;E21</formula>
    </cfRule>
  </conditionalFormatting>
  <conditionalFormatting sqref="F22">
    <cfRule type="expression" priority="27" dxfId="0" stopIfTrue="1">
      <formula>F22&gt;E22</formula>
    </cfRule>
  </conditionalFormatting>
  <conditionalFormatting sqref="F23">
    <cfRule type="expression" priority="26" dxfId="0" stopIfTrue="1">
      <formula>F23&gt;E23</formula>
    </cfRule>
  </conditionalFormatting>
  <conditionalFormatting sqref="F24">
    <cfRule type="expression" priority="25" dxfId="0" stopIfTrue="1">
      <formula>F24&gt;E24</formula>
    </cfRule>
  </conditionalFormatting>
  <conditionalFormatting sqref="F25">
    <cfRule type="expression" priority="24" dxfId="0" stopIfTrue="1">
      <formula>F25&gt;E25</formula>
    </cfRule>
  </conditionalFormatting>
  <conditionalFormatting sqref="F26">
    <cfRule type="expression" priority="23" dxfId="0" stopIfTrue="1">
      <formula>F26&gt;E26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7" dxfId="0" stopIfTrue="1">
      <formula>F28&gt;E28</formula>
    </cfRule>
  </conditionalFormatting>
  <conditionalFormatting sqref="F29">
    <cfRule type="expression" priority="16" dxfId="0" stopIfTrue="1">
      <formula>F29&gt;E29</formula>
    </cfRule>
  </conditionalFormatting>
  <conditionalFormatting sqref="F30">
    <cfRule type="expression" priority="15" dxfId="0" stopIfTrue="1">
      <formula>F30&gt;E30</formula>
    </cfRule>
  </conditionalFormatting>
  <conditionalFormatting sqref="F31">
    <cfRule type="expression" priority="14" dxfId="0" stopIfTrue="1">
      <formula>F31&gt;E31</formula>
    </cfRule>
  </conditionalFormatting>
  <conditionalFormatting sqref="F32">
    <cfRule type="expression" priority="13" dxfId="0" stopIfTrue="1">
      <formula>F32&gt;E32</formula>
    </cfRule>
  </conditionalFormatting>
  <conditionalFormatting sqref="F33">
    <cfRule type="expression" priority="12" dxfId="0" stopIfTrue="1">
      <formula>F33&gt;E33</formula>
    </cfRule>
  </conditionalFormatting>
  <conditionalFormatting sqref="P17">
    <cfRule type="expression" priority="11" dxfId="0" stopIfTrue="1">
      <formula>P17&gt;O17</formula>
    </cfRule>
  </conditionalFormatting>
  <conditionalFormatting sqref="P18">
    <cfRule type="expression" priority="10" dxfId="0" stopIfTrue="1">
      <formula>P18&gt;O18</formula>
    </cfRule>
  </conditionalFormatting>
  <conditionalFormatting sqref="P19">
    <cfRule type="expression" priority="9" dxfId="0" stopIfTrue="1">
      <formula>P19&gt;O19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7" dxfId="0" stopIfTrue="1">
      <formula>P7&gt;O7</formula>
    </cfRule>
  </conditionalFormatting>
  <conditionalFormatting sqref="P8">
    <cfRule type="expression" priority="6" dxfId="0" stopIfTrue="1">
      <formula>P8&gt;O8</formula>
    </cfRule>
  </conditionalFormatting>
  <conditionalFormatting sqref="U17">
    <cfRule type="expression" priority="4" dxfId="0" stopIfTrue="1">
      <formula>U17&gt;T17</formula>
    </cfRule>
  </conditionalFormatting>
  <conditionalFormatting sqref="U18">
    <cfRule type="expression" priority="3" dxfId="0" stopIfTrue="1">
      <formula>U18&gt;T18</formula>
    </cfRule>
  </conditionalFormatting>
  <conditionalFormatting sqref="U19">
    <cfRule type="expression" priority="2" dxfId="0" stopIfTrue="1">
      <formula>U19&gt;T19</formula>
    </cfRule>
  </conditionalFormatting>
  <conditionalFormatting sqref="U6">
    <cfRule type="expression" priority="1" dxfId="0" stopIfTrue="1">
      <formula>U6&gt;T6</formula>
    </cfRule>
  </conditionalFormatting>
  <dataValidations count="2">
    <dataValidation operator="lessThanOrEqual" allowBlank="1" showInputMessage="1" showErrorMessage="1" sqref="R6:T6 C6:E13 R17:T33 M17:O33 H17:J33 M6:O13 H6:I13 C39:Y39 B35:B39 C35:Y35 C17:E33"/>
    <dataValidation errorStyle="warning" type="custom" allowBlank="1" showInputMessage="1" showErrorMessage="1" errorTitle="折込数オーバー" error="入力した折込数が満数を超えている、または50枚単位ではありません。" sqref="P6:P8 F6:F13 F17:F33 U17:U19 P17:P19 U6">
      <formula1>AND(P6&lt;=O6,MOD(P6,50)=0)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2020-11-12T01:19:58Z</cp:lastPrinted>
  <dcterms:created xsi:type="dcterms:W3CDTF">1998-04-23T05:59:54Z</dcterms:created>
  <dcterms:modified xsi:type="dcterms:W3CDTF">2022-03-18T08:34:10Z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