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50" windowWidth="12090" windowHeight="10125" tabRatio="896" activeTab="2"/>
  </bookViews>
  <sheets>
    <sheet name="注意事項" sheetId="1" r:id="rId1"/>
    <sheet name="料金表" sheetId="2" r:id="rId2"/>
    <sheet name="三河集計表" sheetId="3" r:id="rId3"/>
    <sheet name="刈谷・高浜・碧南市" sheetId="4" r:id="rId4"/>
    <sheet name="安城・知立市" sheetId="5" r:id="rId5"/>
    <sheet name="豊田市" sheetId="6" r:id="rId6"/>
    <sheet name="豊田・みよし市" sheetId="7" r:id="rId7"/>
    <sheet name="岡崎市" sheetId="8" r:id="rId8"/>
    <sheet name="西尾市・額田郡" sheetId="9" r:id="rId9"/>
    <sheet name="蒲郡・豊川市" sheetId="10" r:id="rId10"/>
    <sheet name="新城市・北設楽郡" sheetId="11" r:id="rId11"/>
    <sheet name="豊橋市" sheetId="12" r:id="rId12"/>
    <sheet name="田原市" sheetId="13" r:id="rId13"/>
  </sheets>
  <definedNames>
    <definedName name="_xlnm.Print_Area" localSheetId="7">'岡崎市'!$A$1:$X$41</definedName>
    <definedName name="_xlnm.Print_Area" localSheetId="3">'刈谷・高浜・碧南市'!$A$1:$X$39</definedName>
    <definedName name="_xlnm.Print_Area" localSheetId="2">'三河集計表'!$A$1:$Q$31</definedName>
  </definedNames>
  <calcPr fullCalcOnLoad="1"/>
</workbook>
</file>

<file path=xl/sharedStrings.xml><?xml version="1.0" encoding="utf-8"?>
<sst xmlns="http://schemas.openxmlformats.org/spreadsheetml/2006/main" count="1154" uniqueCount="515">
  <si>
    <t>枚</t>
  </si>
  <si>
    <t>小　　計</t>
  </si>
  <si>
    <t>広　告　主</t>
  </si>
  <si>
    <t>広告内容</t>
  </si>
  <si>
    <t>申　込　社</t>
  </si>
  <si>
    <t>折　込　日</t>
  </si>
  <si>
    <t>サ　イ　ズ</t>
  </si>
  <si>
    <t>折込枚数</t>
  </si>
  <si>
    <t>合計</t>
  </si>
  <si>
    <t>折込部数表</t>
  </si>
  <si>
    <t>折込合計</t>
  </si>
  <si>
    <t>→</t>
  </si>
  <si>
    <t>折込数</t>
  </si>
  <si>
    <t>読　売　新　聞</t>
  </si>
  <si>
    <t>中　日　新　聞</t>
  </si>
  <si>
    <t>毎　日　新　聞</t>
  </si>
  <si>
    <t>朝　日　新　聞</t>
  </si>
  <si>
    <t>　</t>
  </si>
  <si>
    <t>ＡＭ</t>
  </si>
  <si>
    <t>→</t>
  </si>
  <si>
    <t>地　　区</t>
  </si>
  <si>
    <t>中日新聞</t>
  </si>
  <si>
    <t>毎日新聞</t>
  </si>
  <si>
    <t>朝日新聞</t>
  </si>
  <si>
    <t>読売新聞</t>
  </si>
  <si>
    <t>基本部数</t>
  </si>
  <si>
    <t>折込部数</t>
  </si>
  <si>
    <t>広 告 主</t>
  </si>
  <si>
    <t>申 込 社</t>
  </si>
  <si>
    <t>折 込 日</t>
  </si>
  <si>
    <t>サ　イ　ズ</t>
  </si>
  <si>
    <t>刈　　谷　　市</t>
  </si>
  <si>
    <t>高　　浜　　市</t>
  </si>
  <si>
    <t>碧　　南　　市</t>
  </si>
  <si>
    <t>刈谷南部</t>
  </si>
  <si>
    <t>刈谷北部</t>
  </si>
  <si>
    <t>刈谷恩田</t>
  </si>
  <si>
    <t>小垣江</t>
  </si>
  <si>
    <t>刈谷半城土</t>
  </si>
  <si>
    <t>富士松</t>
  </si>
  <si>
    <t>刈谷愛教大前</t>
  </si>
  <si>
    <t>刈谷</t>
  </si>
  <si>
    <t>東刈谷</t>
  </si>
  <si>
    <t>愛教大前</t>
  </si>
  <si>
    <t>吉浜</t>
  </si>
  <si>
    <t>吉浜南部</t>
  </si>
  <si>
    <t>高浜</t>
  </si>
  <si>
    <t>碧南西端</t>
  </si>
  <si>
    <t>碧南中央</t>
  </si>
  <si>
    <t>棚尾</t>
  </si>
  <si>
    <t>大浜南</t>
  </si>
  <si>
    <t>鷲塚</t>
  </si>
  <si>
    <t>碧南北部</t>
  </si>
  <si>
    <t>安　　城　　市</t>
  </si>
  <si>
    <t>知　　立　　市</t>
  </si>
  <si>
    <t>安城(伊藤)</t>
  </si>
  <si>
    <t>南安城</t>
  </si>
  <si>
    <t>三河安城</t>
  </si>
  <si>
    <t>安城西部</t>
  </si>
  <si>
    <t>安城南部</t>
  </si>
  <si>
    <t>安城和泉</t>
  </si>
  <si>
    <t>今村</t>
  </si>
  <si>
    <t>石橋団地</t>
  </si>
  <si>
    <t>桜井</t>
  </si>
  <si>
    <t>二本木</t>
  </si>
  <si>
    <t>安城明祥</t>
  </si>
  <si>
    <t>高棚</t>
  </si>
  <si>
    <t>安祥公園前</t>
  </si>
  <si>
    <t>安城今池町</t>
  </si>
  <si>
    <t>安城</t>
  </si>
  <si>
    <t>新安城</t>
  </si>
  <si>
    <t>宇頭</t>
  </si>
  <si>
    <t>東安城</t>
  </si>
  <si>
    <t>知立(前島)</t>
  </si>
  <si>
    <t>知立西部</t>
  </si>
  <si>
    <t>知立南部</t>
  </si>
  <si>
    <t>知立東部</t>
  </si>
  <si>
    <t>知立南陽</t>
  </si>
  <si>
    <t>知立谷田</t>
  </si>
  <si>
    <t>知立</t>
  </si>
  <si>
    <t>挙母中央</t>
  </si>
  <si>
    <t>挙母北部</t>
  </si>
  <si>
    <t>豊田駅西</t>
  </si>
  <si>
    <t>豊田元町</t>
  </si>
  <si>
    <t>上挙母</t>
  </si>
  <si>
    <t>挙母栄町</t>
  </si>
  <si>
    <t>挙母東部</t>
  </si>
  <si>
    <t>永覚</t>
  </si>
  <si>
    <t>上郷</t>
  </si>
  <si>
    <t>上郷北部</t>
  </si>
  <si>
    <t>上郷畝部</t>
  </si>
  <si>
    <t>若林西</t>
  </si>
  <si>
    <t>竹村</t>
  </si>
  <si>
    <t>若林</t>
  </si>
  <si>
    <t>平戸橋</t>
  </si>
  <si>
    <t>挙母小清水</t>
  </si>
  <si>
    <t>豊田美山</t>
  </si>
  <si>
    <t>土橋</t>
  </si>
  <si>
    <t>三河高岡</t>
  </si>
  <si>
    <t>豊田乙部ヶ丘</t>
  </si>
  <si>
    <t>保見</t>
  </si>
  <si>
    <t>西中金</t>
  </si>
  <si>
    <t>豊田東部</t>
  </si>
  <si>
    <t>豊田中央</t>
  </si>
  <si>
    <t>豊田南</t>
  </si>
  <si>
    <t>土橋</t>
  </si>
  <si>
    <t>豊田北</t>
  </si>
  <si>
    <t>豊田挙母</t>
  </si>
  <si>
    <t>豊田西</t>
  </si>
  <si>
    <t>豊田南</t>
  </si>
  <si>
    <t>高岡</t>
  </si>
  <si>
    <t>土橋山之手</t>
  </si>
  <si>
    <t>豊田前山</t>
  </si>
  <si>
    <t>豊田梅坪</t>
  </si>
  <si>
    <t>豊田</t>
  </si>
  <si>
    <t>藤岡</t>
  </si>
  <si>
    <t>藤岡北</t>
  </si>
  <si>
    <t>小原</t>
  </si>
  <si>
    <t>九久平</t>
  </si>
  <si>
    <t>足助</t>
  </si>
  <si>
    <t>小原別口</t>
  </si>
  <si>
    <t>稲武</t>
  </si>
  <si>
    <t>豊田下山</t>
  </si>
  <si>
    <t>（合売店）</t>
  </si>
  <si>
    <t>豊　　田　　市　①</t>
  </si>
  <si>
    <t>豊　　田　　市　②</t>
  </si>
  <si>
    <t>足助</t>
  </si>
  <si>
    <t>三好</t>
  </si>
  <si>
    <t>三好莇生</t>
  </si>
  <si>
    <t>三好ヶ丘</t>
  </si>
  <si>
    <t>岡崎(石垣)</t>
  </si>
  <si>
    <t>岡崎南部</t>
  </si>
  <si>
    <t>岡崎西部</t>
  </si>
  <si>
    <t>岡崎北部</t>
  </si>
  <si>
    <t>矢作</t>
  </si>
  <si>
    <t>岡崎戸崎</t>
  </si>
  <si>
    <t>光ヶ丘</t>
  </si>
  <si>
    <t>六ツ美</t>
  </si>
  <si>
    <t>六ツ美北</t>
  </si>
  <si>
    <t>羽根</t>
  </si>
  <si>
    <t>岡崎針崎</t>
  </si>
  <si>
    <t>岡崎大門</t>
  </si>
  <si>
    <t>岡崎常磐</t>
  </si>
  <si>
    <t>岡崎真伝</t>
  </si>
  <si>
    <t>岡崎大平</t>
  </si>
  <si>
    <t>岡崎竜美ヶ丘</t>
  </si>
  <si>
    <t>岡崎上和田</t>
  </si>
  <si>
    <t>河合</t>
  </si>
  <si>
    <t>豊富</t>
  </si>
  <si>
    <t>宮崎</t>
  </si>
  <si>
    <t>美合南部</t>
  </si>
  <si>
    <t>美合北部</t>
  </si>
  <si>
    <t>本宿</t>
  </si>
  <si>
    <t>（合売店）</t>
  </si>
  <si>
    <t>岡崎西部</t>
  </si>
  <si>
    <t>岡崎東部</t>
  </si>
  <si>
    <t>岡　　崎　　市</t>
  </si>
  <si>
    <t>額　　田　　郡</t>
  </si>
  <si>
    <t>幸　　　田</t>
  </si>
  <si>
    <t>幸田</t>
  </si>
  <si>
    <t>西　　尾　　市</t>
  </si>
  <si>
    <t>西尾</t>
  </si>
  <si>
    <t>平坂</t>
  </si>
  <si>
    <t>三江島</t>
  </si>
  <si>
    <t>米津</t>
  </si>
  <si>
    <t>西尾西部</t>
  </si>
  <si>
    <t>三河一色</t>
  </si>
  <si>
    <t>吉良吉田</t>
  </si>
  <si>
    <t>吉良白浜</t>
  </si>
  <si>
    <t>上横須賀</t>
  </si>
  <si>
    <t>西幡豆</t>
  </si>
  <si>
    <t>三河一色</t>
  </si>
  <si>
    <t>上横須賀</t>
  </si>
  <si>
    <t>幡豆</t>
  </si>
  <si>
    <t>蒲　　郡　　市</t>
  </si>
  <si>
    <t>豊　　川　　市</t>
  </si>
  <si>
    <t>蒲郡</t>
  </si>
  <si>
    <t>蒲郡東部</t>
  </si>
  <si>
    <t>蒲郡中央</t>
  </si>
  <si>
    <t>御津（鈴木）</t>
  </si>
  <si>
    <t>御津（小林）</t>
  </si>
  <si>
    <t>豊川音羽</t>
  </si>
  <si>
    <t>豊川赤坂</t>
  </si>
  <si>
    <t>西小坂井</t>
  </si>
  <si>
    <t>小坂井駅前</t>
  </si>
  <si>
    <t>豊川美園</t>
  </si>
  <si>
    <t xml:space="preserve">豊川(西本) </t>
  </si>
  <si>
    <t>豊川中条</t>
  </si>
  <si>
    <t>豊川諏訪</t>
  </si>
  <si>
    <t>牛久保(中村)</t>
  </si>
  <si>
    <t>牛久保(大万)</t>
  </si>
  <si>
    <t>牛久保(中部大万)</t>
  </si>
  <si>
    <t>豊川蔵子</t>
  </si>
  <si>
    <t>豊川国府</t>
  </si>
  <si>
    <t>豊川八南</t>
  </si>
  <si>
    <t>御油</t>
  </si>
  <si>
    <t>三河一宮</t>
  </si>
  <si>
    <t>御油</t>
  </si>
  <si>
    <t>豊川南</t>
  </si>
  <si>
    <t>豊川西</t>
  </si>
  <si>
    <t>豊川東</t>
  </si>
  <si>
    <t>三河国府</t>
  </si>
  <si>
    <t>小坂井</t>
  </si>
  <si>
    <t>豊川東部</t>
  </si>
  <si>
    <t>豊川中央</t>
  </si>
  <si>
    <t>豊川西部</t>
  </si>
  <si>
    <t>新　　城　　市</t>
  </si>
  <si>
    <t>新城西</t>
  </si>
  <si>
    <t>作手</t>
  </si>
  <si>
    <t>長篠</t>
  </si>
  <si>
    <t>三河大野</t>
  </si>
  <si>
    <t>海老</t>
  </si>
  <si>
    <t>新城東</t>
  </si>
  <si>
    <t>（合売店）</t>
  </si>
  <si>
    <t>→</t>
  </si>
  <si>
    <t>田口</t>
  </si>
  <si>
    <t>名倉</t>
  </si>
  <si>
    <t>津具</t>
  </si>
  <si>
    <t>三河本郷</t>
  </si>
  <si>
    <t>大嵐富山</t>
  </si>
  <si>
    <t>豊根</t>
  </si>
  <si>
    <t>設楽</t>
  </si>
  <si>
    <t>豊橋市</t>
  </si>
  <si>
    <t>豊　　橋　　市</t>
  </si>
  <si>
    <t>豊橋中央(佐久間)</t>
  </si>
  <si>
    <t>豊橋東部</t>
  </si>
  <si>
    <t>豊橋南部</t>
  </si>
  <si>
    <t>豊橋西部</t>
  </si>
  <si>
    <t>豊橋上地</t>
  </si>
  <si>
    <t>豊橋鷹丘</t>
  </si>
  <si>
    <t>豊橋飯村</t>
  </si>
  <si>
    <t>豊橋花田</t>
  </si>
  <si>
    <t>豊橋植田</t>
  </si>
  <si>
    <t>豊橋北部</t>
  </si>
  <si>
    <t>豊橋玉川</t>
  </si>
  <si>
    <t>豊橋牛川</t>
  </si>
  <si>
    <t>豊橋吉田方</t>
  </si>
  <si>
    <t>豊橋北山</t>
  </si>
  <si>
    <t>豊橋向山</t>
  </si>
  <si>
    <t>豊橋栄</t>
  </si>
  <si>
    <t>豊橋上野</t>
  </si>
  <si>
    <t>豊橋豊岡</t>
  </si>
  <si>
    <t>豊橋西口</t>
  </si>
  <si>
    <t>豊橋磯辺</t>
  </si>
  <si>
    <t>豊橋南栄</t>
  </si>
  <si>
    <t>老津</t>
  </si>
  <si>
    <t>豊橋佐藤町</t>
  </si>
  <si>
    <t>豊橋曙</t>
  </si>
  <si>
    <t>豊橋東岩田</t>
  </si>
  <si>
    <t>豊橋大村</t>
  </si>
  <si>
    <t>豊橋レイクタウン</t>
  </si>
  <si>
    <t>豊橋野依</t>
  </si>
  <si>
    <t>豊橋中央</t>
  </si>
  <si>
    <t>豊岡</t>
  </si>
  <si>
    <t>豊橋南</t>
  </si>
  <si>
    <t>高師台</t>
  </si>
  <si>
    <t>二川</t>
  </si>
  <si>
    <t>豊橋東</t>
  </si>
  <si>
    <t>豊橋</t>
  </si>
  <si>
    <t>田　　原　　市</t>
  </si>
  <si>
    <t>田原</t>
  </si>
  <si>
    <t>赤羽根</t>
  </si>
  <si>
    <t>泉</t>
  </si>
  <si>
    <t>福江</t>
  </si>
  <si>
    <t>田原</t>
  </si>
  <si>
    <t>刈谷市</t>
  </si>
  <si>
    <t>高浜市</t>
  </si>
  <si>
    <t>碧南市</t>
  </si>
  <si>
    <t>安城市</t>
  </si>
  <si>
    <t>知立市</t>
  </si>
  <si>
    <t>みよし市</t>
  </si>
  <si>
    <t>岡崎市</t>
  </si>
  <si>
    <t>額田郡</t>
  </si>
  <si>
    <t>西尾市</t>
  </si>
  <si>
    <t>蒲郡市</t>
  </si>
  <si>
    <t>豊川市</t>
  </si>
  <si>
    <t>新城市</t>
  </si>
  <si>
    <t>北設楽郡</t>
  </si>
  <si>
    <t>田原市</t>
  </si>
  <si>
    <t>み　よ　し　市</t>
  </si>
  <si>
    <t>豊田市</t>
  </si>
  <si>
    <t>高棚</t>
  </si>
  <si>
    <t>蒲郡西部</t>
  </si>
  <si>
    <t>豊田ｽﾀｼﾞｱﾑ</t>
  </si>
  <si>
    <t>豊田市木</t>
  </si>
  <si>
    <t>三河地区 折込部数表</t>
  </si>
  <si>
    <t>竜美</t>
  </si>
  <si>
    <t>岡崎南</t>
  </si>
  <si>
    <t>岡崎北部</t>
  </si>
  <si>
    <t>岡崎中央</t>
  </si>
  <si>
    <t>大浜</t>
  </si>
  <si>
    <t>三河大海</t>
  </si>
  <si>
    <t>厚紙</t>
  </si>
  <si>
    <t>三河</t>
  </si>
  <si>
    <t>東刈谷</t>
  </si>
  <si>
    <t>N</t>
  </si>
  <si>
    <t>N</t>
  </si>
  <si>
    <t>NM</t>
  </si>
  <si>
    <t>備　　　考</t>
  </si>
  <si>
    <t>刈谷市全域の場合</t>
  </si>
  <si>
    <t>※1</t>
  </si>
  <si>
    <t>※1</t>
  </si>
  <si>
    <t>豊田市全域の場合</t>
  </si>
  <si>
    <t>岡崎市岩津 100枚をプラス</t>
  </si>
  <si>
    <t>NAM</t>
  </si>
  <si>
    <t>NAM</t>
  </si>
  <si>
    <t>N</t>
  </si>
  <si>
    <t>NAMY</t>
  </si>
  <si>
    <t>NAMY</t>
  </si>
  <si>
    <t>岡崎市全域の場合</t>
  </si>
  <si>
    <t>※2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</si>
  <si>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豊田市桂野町・加茂川町</t>
    </r>
  </si>
  <si>
    <t>100枚含む</t>
  </si>
  <si>
    <t>幸田町全域の場合</t>
  </si>
  <si>
    <t>西尾市全域の場合</t>
  </si>
  <si>
    <t xml:space="preserve"> 幸田町 50枚含む</t>
  </si>
  <si>
    <t>NM</t>
  </si>
  <si>
    <t>蒲郡市全域の場合</t>
  </si>
  <si>
    <t>豊川市御津（鈴木） 50枚、</t>
  </si>
  <si>
    <t>※3</t>
  </si>
  <si>
    <t>※4</t>
  </si>
  <si>
    <t>NMY</t>
  </si>
  <si>
    <t>NAMY</t>
  </si>
  <si>
    <t>NMY</t>
  </si>
  <si>
    <t>△</t>
  </si>
  <si>
    <t>△ 折込日が休刊日翌日の場合に</t>
  </si>
  <si>
    <t>先送りになります</t>
  </si>
  <si>
    <r>
      <rPr>
        <sz val="14"/>
        <rFont val="ＭＳ Ｐゴシック"/>
        <family val="3"/>
      </rPr>
      <t>△</t>
    </r>
    <r>
      <rPr>
        <b/>
        <sz val="14"/>
        <rFont val="ＭＳ Ｐゴシック"/>
        <family val="3"/>
      </rPr>
      <t xml:space="preserve"> 北　設　楽　郡</t>
    </r>
  </si>
  <si>
    <t>先送りになります（郡全域）</t>
  </si>
  <si>
    <t>Y</t>
  </si>
  <si>
    <t>A</t>
  </si>
  <si>
    <t>豊橋市全域の場合</t>
  </si>
  <si>
    <t>NM</t>
  </si>
  <si>
    <t>NM</t>
  </si>
  <si>
    <t>豊田東山</t>
  </si>
  <si>
    <t>豊田(柘植)</t>
  </si>
  <si>
    <t>豊田緑ヶ丘</t>
  </si>
  <si>
    <t>豊田大林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</si>
  <si>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恵那市明智の豊田市分区域</t>
    </r>
  </si>
  <si>
    <t>岡崎福岡</t>
  </si>
  <si>
    <t>AM</t>
  </si>
  <si>
    <t>西尾東部</t>
  </si>
  <si>
    <t>みよし</t>
  </si>
  <si>
    <r>
      <rPr>
        <sz val="11"/>
        <rFont val="HG丸ｺﾞｼｯｸM-PRO"/>
        <family val="3"/>
      </rPr>
      <t>株式会社 中日三重サービスセンター</t>
    </r>
    <r>
      <rPr>
        <sz val="11"/>
        <rFont val="ＭＳ Ｐゴシック"/>
        <family val="3"/>
      </rPr>
      <t>　〒514-0131 津市あのつ台一丁目１番地２　TEL（059）236-6000　FAX（059）236-6001・6002</t>
    </r>
  </si>
  <si>
    <r>
      <rPr>
        <sz val="11"/>
        <rFont val="HG丸ｺﾞｼｯｸM-PRO"/>
        <family val="3"/>
      </rPr>
      <t>株式会社 中日三重サービスセンター</t>
    </r>
    <r>
      <rPr>
        <sz val="11"/>
        <rFont val="ＭＳ Ｐゴシック"/>
        <family val="3"/>
      </rPr>
      <t>　〒514-0131 津市あのつ台一丁目１番地２　TEL（059）236-6000　FAX（059）236-6001・6002</t>
    </r>
  </si>
  <si>
    <t>△</t>
  </si>
  <si>
    <t>豊橋西部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</si>
  <si>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蒲郡市 50枚含む</t>
    </r>
  </si>
  <si>
    <t>浄水四郷</t>
  </si>
  <si>
    <t>旭</t>
  </si>
  <si>
    <t>新岡崎</t>
  </si>
  <si>
    <t>NM</t>
  </si>
  <si>
    <t>豊田東</t>
  </si>
  <si>
    <t>円/1枚（税別）</t>
  </si>
  <si>
    <t>手配管理料</t>
  </si>
  <si>
    <t>地区</t>
  </si>
  <si>
    <t>折りなし</t>
  </si>
  <si>
    <t>二ツ折</t>
  </si>
  <si>
    <t>四ツ折</t>
  </si>
  <si>
    <t>八ツ折</t>
  </si>
  <si>
    <t>三重県</t>
  </si>
  <si>
    <t>北勢</t>
  </si>
  <si>
    <t>全サイズ
1枚当たり
0.10円</t>
  </si>
  <si>
    <t>中勢</t>
  </si>
  <si>
    <t>南勢</t>
  </si>
  <si>
    <t>折込料</t>
  </si>
  <si>
    <t>運賃</t>
  </si>
  <si>
    <t>伊賀</t>
  </si>
  <si>
    <t>紀州</t>
  </si>
  <si>
    <t>運賃</t>
  </si>
  <si>
    <t>愛知県</t>
  </si>
  <si>
    <t>市内</t>
  </si>
  <si>
    <t>尾張</t>
  </si>
  <si>
    <t>1店当たり1,000円の運賃がかかります。（税別）</t>
  </si>
  <si>
    <t>岐阜県</t>
  </si>
  <si>
    <t>岐阜</t>
  </si>
  <si>
    <t>岐阜市、羽島市、羽島郡、各務原市、瑞穂市、本巣市、本巣郡、山県市</t>
  </si>
  <si>
    <t>中濃</t>
  </si>
  <si>
    <t>西濃</t>
  </si>
  <si>
    <t>東濃</t>
  </si>
  <si>
    <t>飛騨</t>
  </si>
  <si>
    <t>※地区により、別途費用がかかる場合があります。</t>
  </si>
  <si>
    <t>※厚紙（4/6版 110kg 以上）、定型外（変形特殊、横長、三ツ折等）につきましては、お問い合わせください。</t>
  </si>
  <si>
    <t>株式会社中日三重サービスセンター</t>
  </si>
  <si>
    <t>サイズ</t>
  </si>
  <si>
    <t>A5・Ｂ5</t>
  </si>
  <si>
    <t>A4・B4</t>
  </si>
  <si>
    <t>A3・Ｂ3</t>
  </si>
  <si>
    <t>A2・B2</t>
  </si>
  <si>
    <t>A1・Ｂ1</t>
  </si>
  <si>
    <t>A4・B4</t>
  </si>
  <si>
    <t>桑名市、いなべ市、員弁郡、四日市市、三重郡、鈴鹿市、亀山市</t>
  </si>
  <si>
    <t>津市、松阪市、多気郡</t>
  </si>
  <si>
    <t>志摩市、度会郡（南伊勢町・大紀町錦）</t>
  </si>
  <si>
    <t>伊賀市、名張市</t>
  </si>
  <si>
    <t>北牟婁郡、尾鷲市</t>
  </si>
  <si>
    <t>熊野市、南牟婁郡</t>
  </si>
  <si>
    <t>（和歌山県）</t>
  </si>
  <si>
    <t>新宮市（熊野川町除く）</t>
  </si>
  <si>
    <t>名古屋市</t>
  </si>
  <si>
    <t>一宮市、稲沢市、津島市、愛西市、弥富市、あま市、海部郡</t>
  </si>
  <si>
    <t>清須市、北名古屋市、西春日井郡、岩倉市、江南市、丹羽郡</t>
  </si>
  <si>
    <t>犬山市、小牧市、春日井市、瀬戸市、尾張旭市、長久手市</t>
  </si>
  <si>
    <t>大府市、東海市、知多市、半田市、常滑市、知多郡</t>
  </si>
  <si>
    <t>豊明市、日進市、愛知郡</t>
  </si>
  <si>
    <t>豊田市、みよし市</t>
  </si>
  <si>
    <t>知立市、刈谷市、安城市、高浜市、碧南市、岡崎市、額田郡</t>
  </si>
  <si>
    <t>豊橋市、豊川市、蒲郡市、新城市（新城西・新城東）、田原市（田原）</t>
  </si>
  <si>
    <t>北設楽郡、新城市（新城西・新城東除く）、田原市（田原除く）</t>
  </si>
  <si>
    <t>美濃加茂市、加茂郡、美濃市、関市、郡上市</t>
  </si>
  <si>
    <t>大垣市、海津市、揖斐郡、不破郡、安八郡、養老郡</t>
  </si>
  <si>
    <t>可児市、可児郡、多治見市、土岐市、瑞浪市、恵那市、中津川市</t>
  </si>
  <si>
    <t>高山市、飛騨市</t>
  </si>
  <si>
    <t>下呂市</t>
  </si>
  <si>
    <t>伊勢市、鳥羽市、度会郡（玉城町・度会町・大紀町〈錦除く〉）</t>
  </si>
  <si>
    <t>知立北</t>
  </si>
  <si>
    <t>　　　　　　　　　　　　　　　をプラス</t>
  </si>
  <si>
    <t>NM</t>
  </si>
  <si>
    <t>　　蒲郡市蒲郡西 50枚をプラス</t>
  </si>
  <si>
    <t>西尾市三江島 50枚、</t>
  </si>
  <si>
    <t>岡崎井田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</si>
  <si>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刈谷市　 200枚、</t>
    </r>
  </si>
  <si>
    <t>　　知立市知立（前島）　200枚</t>
  </si>
  <si>
    <t>NM</t>
  </si>
  <si>
    <t>岡崎上地台</t>
  </si>
  <si>
    <t>※1</t>
  </si>
  <si>
    <t>土呂</t>
  </si>
  <si>
    <t>岡崎青野</t>
  </si>
  <si>
    <t>※2</t>
  </si>
  <si>
    <t>岩津</t>
  </si>
  <si>
    <t>広告主様へのお願い</t>
  </si>
  <si>
    <t>折込チラシご依頼の際は、次の事項をご注意くださいます様お願い致します。</t>
  </si>
  <si>
    <t>① 折込広告は、発送配布の都合上、50枚を単位として扱います。</t>
  </si>
  <si>
    <t>② 部数表の販売店名後のアルファベットは、他の新聞を基本部数に含んでいます。</t>
  </si>
  <si>
    <t>　　（記号）　Ａ・・・朝日との合売、　M・・・毎日、　Ｙ・・・読売、　Ｓ・・・産経、　Ｉ ・・・伊勢 、　Ｎ・・・日経　　</t>
  </si>
  <si>
    <t>③ 配布指定部数と実際の部数が異なるときは、当社にて隣接地区などへ一部調整をさせて頂く場合があります。</t>
  </si>
  <si>
    <t>④ 選挙の開票報道等の都合で、新聞が遅れるときは折込できません。</t>
  </si>
  <si>
    <t>⑤ 当社は日本新聞協会の「折込広告の取扱基準」および、新聞社の「広告掲載基準」を参考として、</t>
  </si>
  <si>
    <t xml:space="preserve"> 折込広告取扱基準を設けております。つぎの様な折込チラシはお引き受けできかねます。</t>
  </si>
  <si>
    <t>1.　広告の内容がはっきりしないもの。および、広告主の所在地、事業所名、ＨＰアドレス等のいずれの記載もなく、</t>
  </si>
  <si>
    <t xml:space="preserve"> 広告責任者が明確でないもの。</t>
  </si>
  <si>
    <t xml:space="preserve"> （特に会場を借用して、催事・出張販売等を行う場合は、主催者の住所氏名の記載が必須条件です。）</t>
  </si>
  <si>
    <t>2.　虚偽または誇大な表現により、誤認されるおそれのあるもの。「日本一」「業界一」等の最高・最大級の表現、</t>
  </si>
  <si>
    <t xml:space="preserve"> 「絶対に」「確実に」等、商品の性能、効能、効果を保証する断定的な表現を用いたもの。</t>
  </si>
  <si>
    <t>　　</t>
  </si>
  <si>
    <t>3.　景表法（不当景品付販売・不当表示の禁止）、不正競争防止法（コピー商品等の販売宣伝の禁止）などのほか、</t>
  </si>
  <si>
    <t xml:space="preserve"> 薬事法、医療法など法律や条例に触れると思われるもの。</t>
  </si>
  <si>
    <t xml:space="preserve"> （医薬品等を否定する内容や迷信に類する非科学的な内容のもの等）</t>
  </si>
  <si>
    <t>4.　広告主の主観的意見、意図、表現がみられ、他社を誹謗中傷し、</t>
  </si>
  <si>
    <t xml:space="preserve"> 結果的に他社の名誉、信用を傷つけるおそれがある表現のもの。（誹謗中傷広告等）</t>
  </si>
  <si>
    <t xml:space="preserve"> </t>
  </si>
  <si>
    <t>5.　「新聞業における公正競争規約」に触れる抽選券・金券などを刷り込んだもの、</t>
  </si>
  <si>
    <t xml:space="preserve"> クーポン付き広告に関する規則、運営細則に違反するもの。</t>
  </si>
  <si>
    <t>6.　政治問題や係争中（もしくは係争が予想される）の問題について、一方的な主張を述べたものや、</t>
  </si>
  <si>
    <t xml:space="preserve"> 立候補が予定されている人物の名称を記載するなど、選挙の事前運動と推量されるもの。</t>
  </si>
  <si>
    <t>7.　煽情的な言葉や、写真、イラスト等を用いた表現で、暴力・犯罪を肯定・礼讃するなど、公序良俗に反する表現のもの。</t>
  </si>
  <si>
    <t>8.　不動産広告で、広告主の名称、所在地、販売物件の所在地、地目、建築の可否、建ぺい率、交通アクセス、価格、</t>
  </si>
  <si>
    <t xml:space="preserve"> 管理費、維持費、販売条件、宅建業法による免許証番号などが明確に記載されてないもの。</t>
  </si>
  <si>
    <t>9.　貸金業広告で、貸金業規制法で定められている必要事項が表示されていないもの。</t>
  </si>
  <si>
    <t xml:space="preserve"> （商号、名称、氏名、登録番号、住所、利率等）</t>
  </si>
  <si>
    <t>　10.　発行本社の新聞と混同、誤認されると思われるものや、他紙の社名、題字、記事、催事などが掲載、引用されているもの。</t>
  </si>
  <si>
    <t xml:space="preserve"> その他、著作権・肖像権・商標権等を侵害するおそれがあるもの。</t>
  </si>
  <si>
    <t>　11.　新聞社がそれぞれ定めた広告掲載基準に照らして、新聞折込が不適当と認められるもの。</t>
  </si>
  <si>
    <t>　12.　新聞販売店の営業活動に支障をきたし、不利益になると判断されるもの。</t>
  </si>
  <si>
    <t>※上記に限らず、判断の難しいものは、新聞発行本社、関係諸機関の指導・協議によって決めさせて頂きます。</t>
  </si>
  <si>
    <t>　　　 ご不明な点がございましたら当社へご相談ください。</t>
  </si>
  <si>
    <t>⑥ パンフレット・小冊子に類するもの等は、その形状・内容により取扱・料金を判断させて頂きますので、</t>
  </si>
  <si>
    <t xml:space="preserve"> 事前にお問い合わせください。</t>
  </si>
  <si>
    <t>⑦ 事業所が連合（連名）して行う広告は、連合広告となり、一部地区で料金が異なったり、取扱い不可となる場合があります。</t>
  </si>
  <si>
    <t xml:space="preserve"> 必ず事前にご相談ください。内容により判断させて頂きます。</t>
  </si>
  <si>
    <t>⑧ ご依頼は、必ず荷物が到着するまでに書面（FAX・メール）にてお願い致します。</t>
  </si>
  <si>
    <t>⑨ 三重県下へ折込は、２日前（日・祝日除く）の午前中までに搬入してください。</t>
  </si>
  <si>
    <t>　　　  ※上記の締切日時は、津本社へ搬入頂いた場合の締切日時です。各地区の営業所へ搬入頂く場合、</t>
  </si>
  <si>
    <t xml:space="preserve">　　　　　 折込地区により締切日時が早まることもございますので、事前にお問い合わせください。
</t>
  </si>
  <si>
    <t>　　※年末年始、ゴールデンウィーク、お盆期間等については変則となります。</t>
  </si>
  <si>
    <r>
      <t>　　※搬入時間を外れた持込みおよび、配布明細の事前連絡のない場合、</t>
    </r>
    <r>
      <rPr>
        <u val="single"/>
        <sz val="11"/>
        <rFont val="ＭＳ Ｐゴシック"/>
        <family val="3"/>
      </rPr>
      <t>折込指定日の責は負いかねます。</t>
    </r>
  </si>
  <si>
    <t>⑩ 災害によりライフラインや通信網、輸送ルートが遮断された場合は指定日に折込が出来ないことがあります。</t>
  </si>
  <si>
    <t xml:space="preserve"> この様に事前の予測と回避が不可能な事態が発生し、折込会社と新聞販売店の努力にも関わらず指定日に</t>
  </si>
  <si>
    <t xml:space="preserve"> 新聞折込が出来なかった場合、折込会社と新聞販売店は一切の責任を負う事ができません。</t>
  </si>
  <si>
    <t xml:space="preserve">     あらかじめご容赦いただきますようお願い申しあげます。</t>
  </si>
  <si>
    <t>⑪ 折込料金は、折込日の3日前（日・祝日除く）までにご入金頂きますようお願い致します。</t>
  </si>
  <si>
    <t>新聞折込広告料金表</t>
  </si>
  <si>
    <t>※1</t>
  </si>
  <si>
    <t>NM</t>
  </si>
  <si>
    <t>NM</t>
  </si>
  <si>
    <t>③自然災害によりライフラインや通信網、輸送ルートが遮断された場合は指定日に折込が出来ない場合があります。（その場合、折込会社と新聞販売店は一切の責任を負うことは出来ません。）</t>
  </si>
  <si>
    <t>※その他ご不明な点につきましては、直接お尋ね頂くか、弊社の「折込広告取扱基準」をご確認の上お申込み下さい。</t>
  </si>
  <si>
    <t>【お願い】</t>
  </si>
  <si>
    <t>豊橋二川南</t>
  </si>
  <si>
    <t>①折込広告は、発送配布の都合上、50枚を単位としてお取扱い致します。　②弊社は、日本新聞協会の「折込広告の取扱基準」及び新聞社の「広告掲載基準」を参考として、折込広告取扱基準を設けております。</t>
  </si>
  <si>
    <t>安城市高棚 650枚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</si>
  <si>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刈谷市 650枚含む</t>
    </r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</si>
  <si>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豊橋市 600枚含む</t>
    </r>
  </si>
  <si>
    <r>
      <rPr>
        <sz val="9"/>
        <rFont val="ＭＳ Ｐゴシック"/>
        <family val="3"/>
      </rPr>
      <t>※4</t>
    </r>
    <r>
      <rPr>
        <sz val="10"/>
        <rFont val="ＭＳ Ｐゴシック"/>
        <family val="3"/>
      </rPr>
      <t xml:space="preserve"> 豊橋市 800枚含む</t>
    </r>
  </si>
  <si>
    <t>豊川市三河一宮 600枚、</t>
  </si>
  <si>
    <t>豊川市西小坂井 800枚をプラス</t>
  </si>
  <si>
    <t>碧南新川</t>
  </si>
  <si>
    <t>（2019年12月現在）</t>
  </si>
  <si>
    <t>NM</t>
  </si>
  <si>
    <t>豊橋南西</t>
  </si>
  <si>
    <t>豊橋下条</t>
  </si>
  <si>
    <t>新城北</t>
  </si>
  <si>
    <t>　　 豊田市 700枚含む</t>
  </si>
  <si>
    <t>知立市知立（前島）700枚をプラス</t>
  </si>
  <si>
    <t>岡崎市土呂 900枚、</t>
  </si>
  <si>
    <t>刈谷</t>
  </si>
  <si>
    <t>安城北部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</si>
  <si>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岡崎市 1,550枚含む</t>
    </r>
  </si>
  <si>
    <t>西尾市三江島 1,550枚をプラス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</si>
  <si>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幸田町 850枚含む</t>
    </r>
  </si>
  <si>
    <t>蒲郡市蒲郡西 1,100枚をプラス</t>
  </si>
  <si>
    <t>豊川市御津（小林） 1,000枚をプラス</t>
  </si>
  <si>
    <t>※1 西尾市 1,000枚、幸田町 50枚含む</t>
  </si>
  <si>
    <r>
      <rPr>
        <sz val="9"/>
        <rFont val="ＭＳ Ｐゴシック"/>
        <family val="3"/>
      </rPr>
      <t>※3</t>
    </r>
    <r>
      <rPr>
        <sz val="10"/>
        <rFont val="ＭＳ Ｐゴシック"/>
        <family val="3"/>
      </rPr>
      <t xml:space="preserve"> 蒲郡市 1,000枚含む</t>
    </r>
  </si>
  <si>
    <t>（2021年10月現在）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</si>
</sst>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\("/>
    <numFmt numFmtId="180" formatCode="[$-411]ggge\ &quot;年&quot;\ m\ &quot;月&quot;\ d\ &quot;日&quot;\ \(\ aaa\ \)"/>
    <numFmt numFmtId="181" formatCode="[$-411]ggg\ e\ &quot;年&quot;\ m\ &quot;月&quot;\ d\ &quot;日&quot;\ \(\ aaa\ \)"/>
    <numFmt numFmtId="182" formatCode="[$-411]ggg\ e\ &quot;年&quot;\ m\ &quot;月&quot;\ d\ &quot;日&quot;\(\ aaa\ \)"/>
    <numFmt numFmtId="183" formatCode="&quot;Ｂ&quot;0"/>
    <numFmt numFmtId="184" formatCode="#,##0;\-#,##0;"/>
    <numFmt numFmtId="185" formatCode="ggg\ e\ &quot;年 &quot;m&quot; 月&quot;\ d&quot; 日&quot;\ \(\ aaa\ \)"/>
    <numFmt numFmtId="186" formatCode="ggg\ e&quot; 年&quot;\ m&quot; 月&quot;\ d&quot; 日 &quot;\(\ aaa\ \)"/>
    <numFmt numFmtId="187" formatCode="#,##0;[Red]\-#,##0;"/>
    <numFmt numFmtId="188" formatCode="m&quot;月&quot;d&quot;日&quot;\(aaa\)"/>
    <numFmt numFmtId="189" formatCode="[$-411]ggg\ e\ &quot;年&quot;\ m\ &quot;月 &quot;d&quot; 日&quot;\ \(\ aaa\ \);@"/>
    <numFmt numFmtId="190" formatCode="#,##0\ &quot;枚&quot;"/>
    <numFmt numFmtId="191" formatCode="[$-411]ggge&quot;年&quot;m&quot;月&quot;d&quot;日&quot;\(aaa\)"/>
    <numFmt numFmtId="192" formatCode="[$-411]ggge&quot;年&quot;m&quot;月&quot;d&quot;日&quot;\(\ aaa\ \)"/>
    <numFmt numFmtId="193" formatCode="yyyy&quot;年&quot;m&quot;月&quot;d&quot;日&quot;;@"/>
    <numFmt numFmtId="194" formatCode="yyyy&quot;年&quot;m&quot;月&quot;d&quot;日&quot;\(aaa\);@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[$]ggge&quot;年&quot;m&quot;月&quot;d&quot;日&quot;;@"/>
    <numFmt numFmtId="199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5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8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615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38" fontId="4" fillId="0" borderId="12" xfId="49" applyFont="1" applyFill="1" applyBorder="1" applyAlignment="1" applyProtection="1">
      <alignment horizontal="right" vertical="center"/>
      <protection/>
    </xf>
    <xf numFmtId="38" fontId="4" fillId="0" borderId="0" xfId="49" applyFont="1" applyFill="1" applyBorder="1" applyAlignment="1" applyProtection="1">
      <alignment horizontal="right" vertical="center"/>
      <protection/>
    </xf>
    <xf numFmtId="38" fontId="3" fillId="0" borderId="12" xfId="49" applyFont="1" applyFill="1" applyBorder="1" applyAlignment="1" applyProtection="1">
      <alignment horizontal="right" vertical="center"/>
      <protection/>
    </xf>
    <xf numFmtId="38" fontId="3" fillId="0" borderId="13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58" fontId="0" fillId="0" borderId="0" xfId="0" applyNumberFormat="1" applyFont="1" applyFill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38" fontId="3" fillId="0" borderId="10" xfId="49" applyFont="1" applyFill="1" applyBorder="1" applyAlignment="1" applyProtection="1">
      <alignment horizontal="right" vertical="center"/>
      <protection/>
    </xf>
    <xf numFmtId="38" fontId="4" fillId="0" borderId="10" xfId="49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8" fontId="3" fillId="0" borderId="14" xfId="49" applyFont="1" applyFill="1" applyBorder="1" applyAlignment="1" applyProtection="1">
      <alignment horizontal="right" vertical="center"/>
      <protection/>
    </xf>
    <xf numFmtId="38" fontId="3" fillId="0" borderId="11" xfId="49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38" fontId="3" fillId="0" borderId="19" xfId="49" applyFont="1" applyFill="1" applyBorder="1" applyAlignment="1" applyProtection="1">
      <alignment horizontal="right" vertical="center"/>
      <protection/>
    </xf>
    <xf numFmtId="38" fontId="4" fillId="0" borderId="20" xfId="49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38" fontId="3" fillId="0" borderId="18" xfId="49" applyFont="1" applyFill="1" applyBorder="1" applyAlignment="1" applyProtection="1">
      <alignment horizontal="right" vertical="center"/>
      <protection/>
    </xf>
    <xf numFmtId="38" fontId="4" fillId="0" borderId="22" xfId="49" applyFont="1" applyFill="1" applyBorder="1" applyAlignment="1" applyProtection="1">
      <alignment horizontal="center" vertical="center"/>
      <protection/>
    </xf>
    <xf numFmtId="38" fontId="4" fillId="0" borderId="20" xfId="49" applyFont="1" applyFill="1" applyBorder="1" applyAlignment="1" applyProtection="1">
      <alignment horizontal="center" vertical="center"/>
      <protection/>
    </xf>
    <xf numFmtId="38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38" fontId="4" fillId="0" borderId="24" xfId="49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38" fontId="3" fillId="0" borderId="25" xfId="49" applyFont="1" applyFill="1" applyBorder="1" applyAlignment="1" applyProtection="1">
      <alignment horizontal="right" vertical="center"/>
      <protection/>
    </xf>
    <xf numFmtId="38" fontId="3" fillId="0" borderId="24" xfId="49" applyFont="1" applyFill="1" applyBorder="1" applyAlignment="1" applyProtection="1">
      <alignment horizontal="right" vertical="center"/>
      <protection/>
    </xf>
    <xf numFmtId="38" fontId="4" fillId="0" borderId="25" xfId="49" applyFont="1" applyFill="1" applyBorder="1" applyAlignment="1" applyProtection="1">
      <alignment horizontal="right" vertical="center"/>
      <protection/>
    </xf>
    <xf numFmtId="38" fontId="4" fillId="0" borderId="26" xfId="49" applyFont="1" applyFill="1" applyBorder="1" applyAlignment="1" applyProtection="1">
      <alignment horizontal="right" vertical="center"/>
      <protection/>
    </xf>
    <xf numFmtId="38" fontId="4" fillId="0" borderId="27" xfId="49" applyFont="1" applyFill="1" applyBorder="1" applyAlignment="1" applyProtection="1">
      <alignment horizontal="right" vertical="center"/>
      <protection/>
    </xf>
    <xf numFmtId="38" fontId="3" fillId="0" borderId="28" xfId="49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horizontal="distributed" vertical="center"/>
      <protection/>
    </xf>
    <xf numFmtId="38" fontId="4" fillId="0" borderId="22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left" vertical="center"/>
      <protection/>
    </xf>
    <xf numFmtId="38" fontId="4" fillId="0" borderId="30" xfId="49" applyFont="1" applyFill="1" applyBorder="1" applyAlignment="1" applyProtection="1">
      <alignment horizontal="right" vertical="center"/>
      <protection/>
    </xf>
    <xf numFmtId="38" fontId="4" fillId="0" borderId="29" xfId="49" applyFont="1" applyFill="1" applyBorder="1" applyAlignment="1" applyProtection="1">
      <alignment horizontal="right" vertical="center"/>
      <protection/>
    </xf>
    <xf numFmtId="38" fontId="3" fillId="0" borderId="30" xfId="49" applyFont="1" applyFill="1" applyBorder="1" applyAlignment="1" applyProtection="1">
      <alignment horizontal="right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38" fontId="4" fillId="0" borderId="29" xfId="49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38" fontId="4" fillId="0" borderId="10" xfId="49" applyFont="1" applyFill="1" applyBorder="1" applyAlignment="1" applyProtection="1">
      <alignment horizontal="center" vertical="center"/>
      <protection/>
    </xf>
    <xf numFmtId="38" fontId="3" fillId="0" borderId="31" xfId="49" applyFont="1" applyFill="1" applyBorder="1" applyAlignment="1" applyProtection="1">
      <alignment horizontal="right" vertical="center"/>
      <protection/>
    </xf>
    <xf numFmtId="38" fontId="3" fillId="0" borderId="32" xfId="49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38" fontId="3" fillId="0" borderId="21" xfId="49" applyFont="1" applyFill="1" applyBorder="1" applyAlignment="1" applyProtection="1">
      <alignment horizontal="right"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38" fontId="3" fillId="0" borderId="34" xfId="49" applyFont="1" applyFill="1" applyBorder="1" applyAlignment="1" applyProtection="1">
      <alignment horizontal="right" vertical="center"/>
      <protection/>
    </xf>
    <xf numFmtId="38" fontId="3" fillId="0" borderId="35" xfId="49" applyFont="1" applyFill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4" fillId="0" borderId="18" xfId="49" applyFont="1" applyFill="1" applyBorder="1" applyAlignment="1" applyProtection="1">
      <alignment horizontal="right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38" fontId="3" fillId="0" borderId="39" xfId="49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66" applyProtection="1">
      <alignment/>
      <protection/>
    </xf>
    <xf numFmtId="0" fontId="2" fillId="0" borderId="0" xfId="66" applyFont="1" applyBorder="1" applyAlignment="1" applyProtection="1">
      <alignment horizontal="center"/>
      <protection/>
    </xf>
    <xf numFmtId="0" fontId="4" fillId="0" borderId="41" xfId="66" applyFont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38" fontId="4" fillId="0" borderId="23" xfId="0" applyNumberFormat="1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38" fontId="3" fillId="0" borderId="43" xfId="0" applyNumberFormat="1" applyFont="1" applyFill="1" applyBorder="1" applyAlignment="1" applyProtection="1">
      <alignment vertical="center"/>
      <protection/>
    </xf>
    <xf numFmtId="0" fontId="3" fillId="0" borderId="34" xfId="0" applyFont="1" applyFill="1" applyBorder="1" applyAlignment="1" applyProtection="1">
      <alignment vertical="center"/>
      <protection/>
    </xf>
    <xf numFmtId="38" fontId="4" fillId="0" borderId="17" xfId="0" applyNumberFormat="1" applyFont="1" applyFill="1" applyBorder="1" applyAlignment="1" applyProtection="1">
      <alignment vertical="center"/>
      <protection/>
    </xf>
    <xf numFmtId="38" fontId="3" fillId="0" borderId="34" xfId="0" applyNumberFormat="1" applyFont="1" applyFill="1" applyBorder="1" applyAlignment="1" applyProtection="1">
      <alignment vertical="center"/>
      <protection/>
    </xf>
    <xf numFmtId="38" fontId="4" fillId="0" borderId="44" xfId="0" applyNumberFormat="1" applyFont="1" applyFill="1" applyBorder="1" applyAlignment="1" applyProtection="1">
      <alignment vertical="center"/>
      <protection/>
    </xf>
    <xf numFmtId="38" fontId="3" fillId="0" borderId="45" xfId="0" applyNumberFormat="1" applyFont="1" applyFill="1" applyBorder="1" applyAlignment="1" applyProtection="1">
      <alignment vertical="center"/>
      <protection/>
    </xf>
    <xf numFmtId="38" fontId="4" fillId="0" borderId="46" xfId="0" applyNumberFormat="1" applyFont="1" applyFill="1" applyBorder="1" applyAlignment="1" applyProtection="1">
      <alignment vertical="center"/>
      <protection/>
    </xf>
    <xf numFmtId="38" fontId="3" fillId="0" borderId="19" xfId="0" applyNumberFormat="1" applyFont="1" applyFill="1" applyBorder="1" applyAlignment="1" applyProtection="1">
      <alignment vertical="center"/>
      <protection/>
    </xf>
    <xf numFmtId="38" fontId="4" fillId="0" borderId="40" xfId="0" applyNumberFormat="1" applyFont="1" applyFill="1" applyBorder="1" applyAlignment="1" applyProtection="1">
      <alignment vertical="center"/>
      <protection/>
    </xf>
    <xf numFmtId="38" fontId="4" fillId="0" borderId="42" xfId="0" applyNumberFormat="1" applyFont="1" applyFill="1" applyBorder="1" applyAlignment="1" applyProtection="1">
      <alignment vertical="center"/>
      <protection/>
    </xf>
    <xf numFmtId="38" fontId="3" fillId="0" borderId="12" xfId="0" applyNumberFormat="1" applyFont="1" applyFill="1" applyBorder="1" applyAlignment="1" applyProtection="1">
      <alignment vertical="center"/>
      <protection/>
    </xf>
    <xf numFmtId="38" fontId="3" fillId="0" borderId="24" xfId="0" applyNumberFormat="1" applyFont="1" applyFill="1" applyBorder="1" applyAlignment="1" applyProtection="1">
      <alignment vertical="center"/>
      <protection/>
    </xf>
    <xf numFmtId="187" fontId="12" fillId="0" borderId="0" xfId="52" applyNumberFormat="1" applyFont="1" applyBorder="1" applyAlignment="1" applyProtection="1">
      <alignment horizontal="distributed" vertical="center"/>
      <protection/>
    </xf>
    <xf numFmtId="187" fontId="12" fillId="0" borderId="0" xfId="52" applyNumberFormat="1" applyFont="1" applyBorder="1" applyAlignment="1" applyProtection="1">
      <alignment horizontal="center" vertical="center"/>
      <protection/>
    </xf>
    <xf numFmtId="187" fontId="15" fillId="0" borderId="47" xfId="52" applyNumberFormat="1" applyFont="1" applyBorder="1" applyAlignment="1" applyProtection="1">
      <alignment horizontal="right" vertical="center"/>
      <protection/>
    </xf>
    <xf numFmtId="187" fontId="13" fillId="0" borderId="0" xfId="52" applyNumberFormat="1" applyFont="1" applyBorder="1" applyAlignment="1" applyProtection="1">
      <alignment vertical="center"/>
      <protection/>
    </xf>
    <xf numFmtId="187" fontId="12" fillId="0" borderId="18" xfId="52" applyNumberFormat="1" applyFont="1" applyBorder="1" applyAlignment="1" applyProtection="1">
      <alignment horizontal="distributed" vertical="center"/>
      <protection/>
    </xf>
    <xf numFmtId="187" fontId="12" fillId="0" borderId="18" xfId="52" applyNumberFormat="1" applyFont="1" applyBorder="1" applyAlignment="1" applyProtection="1">
      <alignment horizontal="center" vertical="center"/>
      <protection/>
    </xf>
    <xf numFmtId="187" fontId="15" fillId="0" borderId="22" xfId="52" applyNumberFormat="1" applyFont="1" applyBorder="1" applyAlignment="1" applyProtection="1">
      <alignment horizontal="right" vertical="center"/>
      <protection/>
    </xf>
    <xf numFmtId="187" fontId="13" fillId="0" borderId="18" xfId="52" applyNumberFormat="1" applyFont="1" applyBorder="1" applyAlignment="1" applyProtection="1">
      <alignment vertical="center"/>
      <protection/>
    </xf>
    <xf numFmtId="187" fontId="12" fillId="0" borderId="18" xfId="52" applyNumberFormat="1" applyFont="1" applyBorder="1" applyAlignment="1" applyProtection="1">
      <alignment horizontal="center" vertical="center" wrapText="1"/>
      <protection/>
    </xf>
    <xf numFmtId="187" fontId="15" fillId="0" borderId="22" xfId="52" applyNumberFormat="1" applyFont="1" applyBorder="1" applyAlignment="1" applyProtection="1">
      <alignment/>
      <protection/>
    </xf>
    <xf numFmtId="187" fontId="16" fillId="0" borderId="19" xfId="52" applyNumberFormat="1" applyFont="1" applyBorder="1" applyAlignment="1" applyProtection="1">
      <alignment vertical="center"/>
      <protection/>
    </xf>
    <xf numFmtId="187" fontId="12" fillId="0" borderId="18" xfId="53" applyNumberFormat="1" applyFont="1" applyBorder="1" applyAlignment="1" applyProtection="1">
      <alignment horizontal="distributed" vertical="center"/>
      <protection/>
    </xf>
    <xf numFmtId="187" fontId="15" fillId="0" borderId="22" xfId="53" applyNumberFormat="1" applyFont="1" applyBorder="1" applyAlignment="1" applyProtection="1">
      <alignment horizontal="right" vertical="center"/>
      <protection/>
    </xf>
    <xf numFmtId="187" fontId="12" fillId="0" borderId="48" xfId="52" applyNumberFormat="1" applyFont="1" applyBorder="1" applyAlignment="1" applyProtection="1">
      <alignment horizontal="center" vertical="center"/>
      <protection/>
    </xf>
    <xf numFmtId="187" fontId="12" fillId="0" borderId="18" xfId="52" applyNumberFormat="1" applyFont="1" applyBorder="1" applyAlignment="1" applyProtection="1">
      <alignment horizontal="distributed" vertical="center" shrinkToFit="1"/>
      <protection/>
    </xf>
    <xf numFmtId="187" fontId="15" fillId="0" borderId="31" xfId="52" applyNumberFormat="1" applyFont="1" applyBorder="1" applyAlignment="1" applyProtection="1">
      <alignment horizontal="right" vertical="center"/>
      <protection/>
    </xf>
    <xf numFmtId="187" fontId="12" fillId="0" borderId="33" xfId="52" applyNumberFormat="1" applyFont="1" applyBorder="1" applyAlignment="1" applyProtection="1">
      <alignment horizontal="center" vertical="center"/>
      <protection/>
    </xf>
    <xf numFmtId="187" fontId="15" fillId="0" borderId="33" xfId="52" applyNumberFormat="1" applyFont="1" applyBorder="1" applyAlignment="1" applyProtection="1">
      <alignment horizontal="right" vertical="center" shrinkToFit="1"/>
      <protection/>
    </xf>
    <xf numFmtId="187" fontId="12" fillId="0" borderId="10" xfId="53" applyNumberFormat="1" applyFont="1" applyBorder="1" applyAlignment="1" applyProtection="1">
      <alignment horizontal="distributed" vertical="center"/>
      <protection/>
    </xf>
    <xf numFmtId="187" fontId="15" fillId="0" borderId="30" xfId="53" applyNumberFormat="1" applyFont="1" applyBorder="1" applyAlignment="1" applyProtection="1">
      <alignment horizontal="right" vertical="center"/>
      <protection/>
    </xf>
    <xf numFmtId="187" fontId="12" fillId="0" borderId="10" xfId="53" applyNumberFormat="1" applyFont="1" applyFill="1" applyBorder="1" applyAlignment="1" applyProtection="1">
      <alignment horizontal="distributed" vertical="center"/>
      <protection/>
    </xf>
    <xf numFmtId="187" fontId="12" fillId="0" borderId="10" xfId="53" applyNumberFormat="1" applyFont="1" applyBorder="1" applyAlignment="1" applyProtection="1">
      <alignment horizontal="center" vertical="center"/>
      <protection/>
    </xf>
    <xf numFmtId="187" fontId="12" fillId="0" borderId="0" xfId="53" applyNumberFormat="1" applyFont="1" applyFill="1" applyBorder="1" applyAlignment="1" applyProtection="1">
      <alignment horizontal="distributed" vertical="center"/>
      <protection/>
    </xf>
    <xf numFmtId="187" fontId="12" fillId="0" borderId="49" xfId="53" applyNumberFormat="1" applyFont="1" applyFill="1" applyBorder="1" applyAlignment="1" applyProtection="1">
      <alignment horizontal="center" vertical="center"/>
      <protection/>
    </xf>
    <xf numFmtId="187" fontId="15" fillId="0" borderId="20" xfId="53" applyNumberFormat="1" applyFont="1" applyBorder="1" applyAlignment="1" applyProtection="1">
      <alignment horizontal="right" vertical="center"/>
      <protection/>
    </xf>
    <xf numFmtId="187" fontId="15" fillId="0" borderId="50" xfId="53" applyNumberFormat="1" applyFont="1" applyBorder="1" applyAlignment="1" applyProtection="1">
      <alignment horizontal="right" vertical="center"/>
      <protection/>
    </xf>
    <xf numFmtId="38" fontId="3" fillId="0" borderId="50" xfId="49" applyFont="1" applyFill="1" applyBorder="1" applyAlignment="1" applyProtection="1">
      <alignment horizontal="right" vertical="center"/>
      <protection/>
    </xf>
    <xf numFmtId="187" fontId="14" fillId="0" borderId="48" xfId="52" applyNumberFormat="1" applyFont="1" applyBorder="1" applyAlignment="1" applyProtection="1">
      <alignment horizontal="center" vertical="center"/>
      <protection/>
    </xf>
    <xf numFmtId="187" fontId="15" fillId="0" borderId="49" xfId="52" applyNumberFormat="1" applyFont="1" applyBorder="1" applyAlignment="1" applyProtection="1">
      <alignment horizontal="right" vertical="center"/>
      <protection/>
    </xf>
    <xf numFmtId="187" fontId="15" fillId="0" borderId="31" xfId="53" applyNumberFormat="1" applyFont="1" applyBorder="1" applyAlignment="1" applyProtection="1">
      <alignment horizontal="right" vertical="center"/>
      <protection/>
    </xf>
    <xf numFmtId="187" fontId="14" fillId="0" borderId="33" xfId="53" applyNumberFormat="1" applyFont="1" applyBorder="1" applyAlignment="1" applyProtection="1">
      <alignment horizontal="center" vertical="center"/>
      <protection/>
    </xf>
    <xf numFmtId="187" fontId="15" fillId="0" borderId="33" xfId="53" applyNumberFormat="1" applyFont="1" applyBorder="1" applyAlignment="1" applyProtection="1">
      <alignment horizontal="right" vertical="center"/>
      <protection/>
    </xf>
    <xf numFmtId="187" fontId="15" fillId="0" borderId="33" xfId="53" applyNumberFormat="1" applyFont="1" applyFill="1" applyBorder="1" applyAlignment="1" applyProtection="1">
      <alignment horizontal="right" vertical="center"/>
      <protection/>
    </xf>
    <xf numFmtId="187" fontId="12" fillId="0" borderId="10" xfId="53" applyNumberFormat="1" applyFont="1" applyBorder="1" applyAlignment="1" applyProtection="1">
      <alignment horizontal="left" vertical="center"/>
      <protection/>
    </xf>
    <xf numFmtId="187" fontId="14" fillId="0" borderId="29" xfId="53" applyNumberFormat="1" applyFont="1" applyFill="1" applyBorder="1" applyAlignment="1" applyProtection="1">
      <alignment horizontal="center" vertical="center"/>
      <protection/>
    </xf>
    <xf numFmtId="187" fontId="15" fillId="0" borderId="29" xfId="53" applyNumberFormat="1" applyFont="1" applyFill="1" applyBorder="1" applyAlignment="1" applyProtection="1">
      <alignment horizontal="right" vertical="center"/>
      <protection/>
    </xf>
    <xf numFmtId="187" fontId="12" fillId="0" borderId="48" xfId="52" applyNumberFormat="1" applyFont="1" applyFill="1" applyBorder="1" applyAlignment="1" applyProtection="1">
      <alignment horizontal="center" vertical="center"/>
      <protection/>
    </xf>
    <xf numFmtId="187" fontId="15" fillId="0" borderId="18" xfId="52" applyNumberFormat="1" applyFont="1" applyBorder="1" applyAlignment="1" applyProtection="1">
      <alignment horizontal="right" vertical="center" shrinkToFit="1"/>
      <protection/>
    </xf>
    <xf numFmtId="187" fontId="15" fillId="0" borderId="49" xfId="53" applyNumberFormat="1" applyFont="1" applyBorder="1" applyAlignment="1" applyProtection="1">
      <alignment horizontal="right" vertical="center"/>
      <protection/>
    </xf>
    <xf numFmtId="187" fontId="14" fillId="0" borderId="0" xfId="52" applyNumberFormat="1" applyFont="1" applyBorder="1" applyAlignment="1" applyProtection="1">
      <alignment horizontal="center" vertical="center"/>
      <protection/>
    </xf>
    <xf numFmtId="187" fontId="14" fillId="0" borderId="33" xfId="52" applyNumberFormat="1" applyFont="1" applyBorder="1" applyAlignment="1" applyProtection="1">
      <alignment horizontal="center" vertical="center"/>
      <protection/>
    </xf>
    <xf numFmtId="187" fontId="15" fillId="0" borderId="22" xfId="53" applyNumberFormat="1" applyFont="1" applyFill="1" applyBorder="1" applyAlignment="1" applyProtection="1">
      <alignment horizontal="right" vertical="center"/>
      <protection/>
    </xf>
    <xf numFmtId="187" fontId="15" fillId="0" borderId="0" xfId="52" applyNumberFormat="1" applyFont="1" applyBorder="1" applyAlignment="1" applyProtection="1">
      <alignment horizontal="right" vertical="center"/>
      <protection/>
    </xf>
    <xf numFmtId="187" fontId="15" fillId="0" borderId="18" xfId="52" applyNumberFormat="1" applyFont="1" applyBorder="1" applyAlignment="1" applyProtection="1">
      <alignment horizontal="right" vertical="center"/>
      <protection/>
    </xf>
    <xf numFmtId="187" fontId="15" fillId="0" borderId="33" xfId="52" applyNumberFormat="1" applyFont="1" applyBorder="1" applyAlignment="1" applyProtection="1">
      <alignment horizontal="right" vertical="center"/>
      <protection/>
    </xf>
    <xf numFmtId="187" fontId="13" fillId="0" borderId="10" xfId="52" applyNumberFormat="1" applyFont="1" applyBorder="1" applyAlignment="1" applyProtection="1">
      <alignment horizontal="distributed" vertical="center"/>
      <protection/>
    </xf>
    <xf numFmtId="187" fontId="12" fillId="0" borderId="10" xfId="52" applyNumberFormat="1" applyFont="1" applyBorder="1" applyAlignment="1" applyProtection="1">
      <alignment horizontal="center" vertical="center"/>
      <protection/>
    </xf>
    <xf numFmtId="187" fontId="15" fillId="0" borderId="20" xfId="52" applyNumberFormat="1" applyFont="1" applyFill="1" applyBorder="1" applyAlignment="1" applyProtection="1">
      <alignment horizontal="right" vertical="center"/>
      <protection/>
    </xf>
    <xf numFmtId="187" fontId="12" fillId="0" borderId="10" xfId="52" applyNumberFormat="1" applyFont="1" applyFill="1" applyBorder="1" applyAlignment="1" applyProtection="1">
      <alignment horizontal="distributed" vertical="center"/>
      <protection/>
    </xf>
    <xf numFmtId="187" fontId="12" fillId="0" borderId="10" xfId="52" applyNumberFormat="1" applyFont="1" applyFill="1" applyBorder="1" applyAlignment="1" applyProtection="1">
      <alignment horizontal="center" vertical="center"/>
      <protection/>
    </xf>
    <xf numFmtId="187" fontId="12" fillId="0" borderId="29" xfId="52" applyNumberFormat="1" applyFont="1" applyFill="1" applyBorder="1" applyAlignment="1" applyProtection="1">
      <alignment horizontal="center" vertical="center"/>
      <protection/>
    </xf>
    <xf numFmtId="187" fontId="15" fillId="0" borderId="10" xfId="52" applyNumberFormat="1" applyFont="1" applyFill="1" applyBorder="1" applyAlignment="1" applyProtection="1">
      <alignment horizontal="right" vertical="center" shrinkToFit="1"/>
      <protection/>
    </xf>
    <xf numFmtId="187" fontId="15" fillId="0" borderId="29" xfId="52" applyNumberFormat="1" applyFont="1" applyFill="1" applyBorder="1" applyAlignment="1" applyProtection="1">
      <alignment horizontal="right" vertical="center"/>
      <protection/>
    </xf>
    <xf numFmtId="187" fontId="12" fillId="0" borderId="10" xfId="52" applyNumberFormat="1" applyFont="1" applyBorder="1" applyAlignment="1" applyProtection="1">
      <alignment horizontal="distributed" vertical="center"/>
      <protection/>
    </xf>
    <xf numFmtId="187" fontId="15" fillId="0" borderId="30" xfId="52" applyNumberFormat="1" applyFont="1" applyBorder="1" applyAlignment="1" applyProtection="1">
      <alignment horizontal="right" vertical="center"/>
      <protection/>
    </xf>
    <xf numFmtId="187" fontId="12" fillId="0" borderId="29" xfId="52" applyNumberFormat="1" applyFont="1" applyBorder="1" applyAlignment="1" applyProtection="1">
      <alignment horizontal="center" vertical="center"/>
      <protection/>
    </xf>
    <xf numFmtId="187" fontId="15" fillId="0" borderId="29" xfId="52" applyNumberFormat="1" applyFont="1" applyBorder="1" applyAlignment="1" applyProtection="1">
      <alignment horizontal="right" vertical="center" shrinkToFit="1"/>
      <protection/>
    </xf>
    <xf numFmtId="187" fontId="15" fillId="0" borderId="10" xfId="52" applyNumberFormat="1" applyFont="1" applyBorder="1" applyAlignment="1" applyProtection="1">
      <alignment horizontal="right" vertical="center" shrinkToFit="1"/>
      <protection/>
    </xf>
    <xf numFmtId="187" fontId="12" fillId="0" borderId="18" xfId="52" applyNumberFormat="1" applyFont="1" applyFill="1" applyBorder="1" applyAlignment="1" applyProtection="1">
      <alignment horizontal="distributed" vertical="center"/>
      <protection/>
    </xf>
    <xf numFmtId="187" fontId="15" fillId="0" borderId="20" xfId="52" applyNumberFormat="1" applyFont="1" applyBorder="1" applyAlignment="1" applyProtection="1">
      <alignment horizontal="right" vertical="center"/>
      <protection/>
    </xf>
    <xf numFmtId="187" fontId="15" fillId="0" borderId="29" xfId="52" applyNumberFormat="1" applyFont="1" applyBorder="1" applyAlignment="1" applyProtection="1">
      <alignment horizontal="right" vertical="center"/>
      <protection/>
    </xf>
    <xf numFmtId="187" fontId="15" fillId="0" borderId="22" xfId="52" applyNumberFormat="1" applyFont="1" applyFill="1" applyBorder="1" applyAlignment="1" applyProtection="1">
      <alignment horizontal="right" vertical="center"/>
      <protection/>
    </xf>
    <xf numFmtId="187" fontId="14" fillId="0" borderId="33" xfId="52" applyNumberFormat="1" applyFont="1" applyFill="1" applyBorder="1" applyAlignment="1" applyProtection="1">
      <alignment horizontal="center" vertical="center"/>
      <protection/>
    </xf>
    <xf numFmtId="187" fontId="15" fillId="0" borderId="18" xfId="52" applyNumberFormat="1" applyFont="1" applyFill="1" applyBorder="1" applyAlignment="1" applyProtection="1">
      <alignment horizontal="right" vertical="center" shrinkToFit="1"/>
      <protection/>
    </xf>
    <xf numFmtId="187" fontId="12" fillId="0" borderId="18" xfId="52" applyNumberFormat="1" applyFont="1" applyFill="1" applyBorder="1" applyAlignment="1" applyProtection="1">
      <alignment horizontal="distributed" vertical="center" shrinkToFit="1"/>
      <protection/>
    </xf>
    <xf numFmtId="187" fontId="13" fillId="0" borderId="18" xfId="52" applyNumberFormat="1" applyFont="1" applyBorder="1" applyAlignment="1" applyProtection="1">
      <alignment horizontal="distributed" vertical="center" shrinkToFit="1"/>
      <protection/>
    </xf>
    <xf numFmtId="187" fontId="13" fillId="0" borderId="18" xfId="52" applyNumberFormat="1" applyFont="1" applyFill="1" applyBorder="1" applyAlignment="1" applyProtection="1">
      <alignment horizontal="distributed" vertical="center" shrinkToFit="1"/>
      <protection/>
    </xf>
    <xf numFmtId="187" fontId="12" fillId="0" borderId="18" xfId="52" applyNumberFormat="1" applyFont="1" applyFill="1" applyBorder="1" applyAlignment="1" applyProtection="1">
      <alignment horizontal="center" vertical="center"/>
      <protection/>
    </xf>
    <xf numFmtId="187" fontId="15" fillId="0" borderId="18" xfId="52" applyNumberFormat="1" applyFont="1" applyFill="1" applyBorder="1" applyAlignment="1" applyProtection="1">
      <alignment horizontal="right" vertical="center"/>
      <protection/>
    </xf>
    <xf numFmtId="187" fontId="12" fillId="0" borderId="18" xfId="52" applyNumberFormat="1" applyFont="1" applyFill="1" applyBorder="1" applyAlignment="1" applyProtection="1">
      <alignment/>
      <protection/>
    </xf>
    <xf numFmtId="187" fontId="12" fillId="0" borderId="33" xfId="52" applyNumberFormat="1" applyFont="1" applyFill="1" applyBorder="1" applyAlignment="1" applyProtection="1">
      <alignment horizontal="center" vertical="center"/>
      <protection/>
    </xf>
    <xf numFmtId="187" fontId="15" fillId="0" borderId="33" xfId="52" applyNumberFormat="1" applyFont="1" applyFill="1" applyBorder="1" applyAlignment="1" applyProtection="1">
      <alignment horizontal="right" vertical="center"/>
      <protection/>
    </xf>
    <xf numFmtId="187" fontId="15" fillId="0" borderId="51" xfId="52" applyNumberFormat="1" applyFont="1" applyBorder="1" applyAlignment="1" applyProtection="1">
      <alignment horizontal="right" vertical="center"/>
      <protection/>
    </xf>
    <xf numFmtId="187" fontId="12" fillId="0" borderId="52" xfId="52" applyNumberFormat="1" applyFont="1" applyBorder="1" applyAlignment="1" applyProtection="1">
      <alignment horizontal="distributed" vertical="center"/>
      <protection/>
    </xf>
    <xf numFmtId="187" fontId="12" fillId="0" borderId="52" xfId="52" applyNumberFormat="1" applyFont="1" applyBorder="1" applyAlignment="1" applyProtection="1">
      <alignment horizontal="center" vertical="center"/>
      <protection/>
    </xf>
    <xf numFmtId="187" fontId="15" fillId="0" borderId="53" xfId="52" applyNumberFormat="1" applyFont="1" applyBorder="1" applyAlignment="1" applyProtection="1">
      <alignment horizontal="right" vertical="center"/>
      <protection/>
    </xf>
    <xf numFmtId="187" fontId="12" fillId="0" borderId="38" xfId="52" applyNumberFormat="1" applyFont="1" applyBorder="1" applyAlignment="1" applyProtection="1">
      <alignment horizontal="distributed" vertical="center"/>
      <protection/>
    </xf>
    <xf numFmtId="187" fontId="12" fillId="0" borderId="38" xfId="52" applyNumberFormat="1" applyFont="1" applyBorder="1" applyAlignment="1" applyProtection="1">
      <alignment horizontal="center" vertical="center"/>
      <protection/>
    </xf>
    <xf numFmtId="187" fontId="12" fillId="0" borderId="38" xfId="52" applyNumberFormat="1" applyFont="1" applyFill="1" applyBorder="1" applyAlignment="1" applyProtection="1">
      <alignment horizontal="distributed" vertical="center"/>
      <protection/>
    </xf>
    <xf numFmtId="187" fontId="15" fillId="0" borderId="54" xfId="52" applyNumberFormat="1" applyFont="1" applyBorder="1" applyAlignment="1" applyProtection="1">
      <alignment horizontal="right" vertical="center"/>
      <protection/>
    </xf>
    <xf numFmtId="187" fontId="11" fillId="0" borderId="18" xfId="52" applyNumberFormat="1" applyFont="1" applyBorder="1" applyAlignment="1" applyProtection="1">
      <alignment/>
      <protection/>
    </xf>
    <xf numFmtId="187" fontId="15" fillId="0" borderId="25" xfId="53" applyNumberFormat="1" applyFont="1" applyBorder="1" applyAlignment="1" applyProtection="1">
      <alignment horizontal="right" vertical="center"/>
      <protection/>
    </xf>
    <xf numFmtId="187" fontId="16" fillId="0" borderId="19" xfId="52" applyNumberFormat="1" applyFont="1" applyFill="1" applyBorder="1" applyAlignment="1" applyProtection="1">
      <alignment vertical="center"/>
      <protection/>
    </xf>
    <xf numFmtId="187" fontId="13" fillId="0" borderId="18" xfId="52" applyNumberFormat="1" applyFont="1" applyFill="1" applyBorder="1" applyAlignment="1" applyProtection="1">
      <alignment vertical="center"/>
      <protection/>
    </xf>
    <xf numFmtId="187" fontId="12" fillId="0" borderId="18" xfId="52" applyNumberFormat="1" applyFont="1" applyFill="1" applyBorder="1" applyAlignment="1" applyProtection="1">
      <alignment horizontal="center" vertical="center" wrapText="1"/>
      <protection/>
    </xf>
    <xf numFmtId="187" fontId="11" fillId="0" borderId="18" xfId="52" applyNumberFormat="1" applyFont="1" applyBorder="1" applyAlignment="1" applyProtection="1">
      <alignment horizontal="center" vertical="center" shrinkToFit="1"/>
      <protection/>
    </xf>
    <xf numFmtId="187" fontId="12" fillId="0" borderId="52" xfId="53" applyNumberFormat="1" applyFont="1" applyFill="1" applyBorder="1" applyAlignment="1" applyProtection="1">
      <alignment horizontal="distributed" vertical="center"/>
      <protection/>
    </xf>
    <xf numFmtId="187" fontId="12" fillId="0" borderId="55" xfId="53" applyNumberFormat="1" applyFont="1" applyFill="1" applyBorder="1" applyAlignment="1" applyProtection="1">
      <alignment horizontal="center" vertical="center"/>
      <protection/>
    </xf>
    <xf numFmtId="187" fontId="11" fillId="0" borderId="13" xfId="52" applyNumberFormat="1" applyFont="1" applyBorder="1" applyAlignment="1" applyProtection="1">
      <alignment horizontal="distributed" vertical="center"/>
      <protection/>
    </xf>
    <xf numFmtId="187" fontId="15" fillId="0" borderId="56" xfId="52" applyNumberFormat="1" applyFont="1" applyBorder="1" applyAlignment="1" applyProtection="1">
      <alignment horizontal="right" vertical="center"/>
      <protection/>
    </xf>
    <xf numFmtId="187" fontId="11" fillId="0" borderId="0" xfId="52" applyNumberFormat="1" applyFont="1" applyBorder="1" applyAlignment="1" applyProtection="1">
      <alignment horizontal="distributed" vertical="center"/>
      <protection/>
    </xf>
    <xf numFmtId="187" fontId="11" fillId="0" borderId="18" xfId="52" applyNumberFormat="1" applyFont="1" applyBorder="1" applyAlignment="1" applyProtection="1">
      <alignment horizontal="distributed" vertical="center"/>
      <protection/>
    </xf>
    <xf numFmtId="187" fontId="11" fillId="0" borderId="0" xfId="52" applyNumberFormat="1" applyFont="1" applyFill="1" applyBorder="1" applyAlignment="1" applyProtection="1">
      <alignment horizontal="distributed" vertical="center"/>
      <protection/>
    </xf>
    <xf numFmtId="187" fontId="11" fillId="0" borderId="18" xfId="52" applyNumberFormat="1" applyFont="1" applyFill="1" applyBorder="1" applyAlignment="1" applyProtection="1">
      <alignment horizontal="distributed" vertical="center"/>
      <protection/>
    </xf>
    <xf numFmtId="187" fontId="11" fillId="0" borderId="33" xfId="52" applyNumberFormat="1" applyFont="1" applyBorder="1" applyAlignment="1" applyProtection="1">
      <alignment horizontal="center" vertical="center"/>
      <protection/>
    </xf>
    <xf numFmtId="187" fontId="15" fillId="0" borderId="57" xfId="52" applyNumberFormat="1" applyFont="1" applyFill="1" applyBorder="1" applyAlignment="1" applyProtection="1">
      <alignment horizontal="right" vertical="center"/>
      <protection/>
    </xf>
    <xf numFmtId="187" fontId="15" fillId="0" borderId="54" xfId="52" applyNumberFormat="1" applyFont="1" applyFill="1" applyBorder="1" applyAlignment="1" applyProtection="1">
      <alignment horizontal="right" vertical="center"/>
      <protection/>
    </xf>
    <xf numFmtId="187" fontId="12" fillId="0" borderId="52" xfId="52" applyNumberFormat="1" applyFont="1" applyFill="1" applyBorder="1" applyAlignment="1" applyProtection="1">
      <alignment horizontal="distributed" vertical="center"/>
      <protection/>
    </xf>
    <xf numFmtId="187" fontId="12" fillId="0" borderId="55" xfId="52" applyNumberFormat="1" applyFont="1" applyBorder="1" applyAlignment="1" applyProtection="1">
      <alignment horizontal="center" vertical="center"/>
      <protection/>
    </xf>
    <xf numFmtId="187" fontId="12" fillId="0" borderId="52" xfId="52" applyNumberFormat="1" applyFont="1" applyFill="1" applyBorder="1" applyAlignment="1" applyProtection="1">
      <alignment horizontal="center" vertical="center"/>
      <protection/>
    </xf>
    <xf numFmtId="187" fontId="14" fillId="0" borderId="55" xfId="52" applyNumberFormat="1" applyFont="1" applyBorder="1" applyAlignment="1" applyProtection="1">
      <alignment horizontal="center" vertical="center"/>
      <protection/>
    </xf>
    <xf numFmtId="187" fontId="14" fillId="0" borderId="38" xfId="52" applyNumberFormat="1" applyFont="1" applyBorder="1" applyAlignment="1" applyProtection="1">
      <alignment horizontal="center" vertical="center"/>
      <protection/>
    </xf>
    <xf numFmtId="187" fontId="14" fillId="0" borderId="52" xfId="52" applyNumberFormat="1" applyFont="1" applyBorder="1" applyAlignment="1" applyProtection="1">
      <alignment horizontal="center" vertical="center"/>
      <protection/>
    </xf>
    <xf numFmtId="187" fontId="11" fillId="0" borderId="58" xfId="52" applyNumberFormat="1" applyFont="1" applyBorder="1" applyAlignment="1" applyProtection="1">
      <alignment horizontal="distributed" vertical="center"/>
      <protection/>
    </xf>
    <xf numFmtId="187" fontId="11" fillId="0" borderId="59" xfId="52" applyNumberFormat="1" applyFont="1" applyBorder="1" applyAlignment="1" applyProtection="1">
      <alignment horizontal="center" vertical="center"/>
      <protection/>
    </xf>
    <xf numFmtId="187" fontId="11" fillId="0" borderId="33" xfId="52" applyNumberFormat="1" applyFont="1" applyBorder="1" applyAlignment="1" applyProtection="1">
      <alignment horizontal="center" vertical="center" wrapText="1"/>
      <protection/>
    </xf>
    <xf numFmtId="187" fontId="11" fillId="0" borderId="18" xfId="52" applyNumberFormat="1" applyFont="1" applyBorder="1" applyAlignment="1" applyProtection="1">
      <alignment horizontal="distributed" vertical="center" shrinkToFit="1"/>
      <protection/>
    </xf>
    <xf numFmtId="187" fontId="15" fillId="0" borderId="18" xfId="52" applyNumberFormat="1" applyFont="1" applyFill="1" applyBorder="1" applyAlignment="1" applyProtection="1">
      <alignment horizontal="distributed" vertical="center"/>
      <protection/>
    </xf>
    <xf numFmtId="187" fontId="15" fillId="0" borderId="33" xfId="52" applyNumberFormat="1" applyFont="1" applyFill="1" applyBorder="1" applyAlignment="1" applyProtection="1">
      <alignment horizontal="center" vertical="center"/>
      <protection/>
    </xf>
    <xf numFmtId="187" fontId="11" fillId="0" borderId="52" xfId="52" applyNumberFormat="1" applyFont="1" applyBorder="1" applyAlignment="1" applyProtection="1">
      <alignment horizontal="distributed" vertical="center"/>
      <protection/>
    </xf>
    <xf numFmtId="187" fontId="14" fillId="0" borderId="59" xfId="52" applyNumberFormat="1" applyFont="1" applyBorder="1" applyAlignment="1" applyProtection="1">
      <alignment horizontal="center" vertical="center"/>
      <protection/>
    </xf>
    <xf numFmtId="187" fontId="15" fillId="0" borderId="18" xfId="52" applyNumberFormat="1" applyFont="1" applyBorder="1" applyAlignment="1" applyProtection="1">
      <alignment horizontal="distributed" vertical="center"/>
      <protection/>
    </xf>
    <xf numFmtId="187" fontId="15" fillId="0" borderId="60" xfId="52" applyNumberFormat="1" applyFont="1" applyBorder="1" applyAlignment="1" applyProtection="1">
      <alignment horizontal="center" vertical="center"/>
      <protection/>
    </xf>
    <xf numFmtId="187" fontId="15" fillId="0" borderId="31" xfId="52" applyNumberFormat="1" applyFont="1" applyFill="1" applyBorder="1" applyAlignment="1" applyProtection="1">
      <alignment horizontal="right" vertical="center"/>
      <protection/>
    </xf>
    <xf numFmtId="187" fontId="13" fillId="0" borderId="22" xfId="52" applyNumberFormat="1" applyFont="1" applyBorder="1" applyAlignment="1" applyProtection="1">
      <alignment horizontal="right" vertical="center"/>
      <protection/>
    </xf>
    <xf numFmtId="187" fontId="11" fillId="0" borderId="38" xfId="52" applyNumberFormat="1" applyFont="1" applyBorder="1" applyAlignment="1" applyProtection="1">
      <alignment horizontal="distributed" vertical="center"/>
      <protection/>
    </xf>
    <xf numFmtId="187" fontId="15" fillId="0" borderId="61" xfId="52" applyNumberFormat="1" applyFont="1" applyBorder="1" applyAlignment="1" applyProtection="1">
      <alignment horizontal="right" vertical="center"/>
      <protection/>
    </xf>
    <xf numFmtId="187" fontId="11" fillId="0" borderId="58" xfId="52" applyNumberFormat="1" applyFont="1" applyBorder="1" applyAlignment="1" applyProtection="1">
      <alignment horizontal="distributed" vertical="center" shrinkToFit="1"/>
      <protection/>
    </xf>
    <xf numFmtId="187" fontId="11" fillId="0" borderId="58" xfId="52" applyNumberFormat="1" applyFont="1" applyFill="1" applyBorder="1" applyAlignment="1" applyProtection="1">
      <alignment horizontal="distributed" vertical="center"/>
      <protection/>
    </xf>
    <xf numFmtId="187" fontId="15" fillId="0" borderId="0" xfId="52" applyNumberFormat="1" applyFont="1" applyFill="1" applyBorder="1" applyAlignment="1" applyProtection="1">
      <alignment horizontal="right" vertical="center" shrinkToFit="1"/>
      <protection/>
    </xf>
    <xf numFmtId="187" fontId="11" fillId="0" borderId="52" xfId="52" applyNumberFormat="1" applyFont="1" applyFill="1" applyBorder="1" applyAlignment="1" applyProtection="1">
      <alignment horizontal="distributed" vertical="center"/>
      <protection/>
    </xf>
    <xf numFmtId="187" fontId="11" fillId="0" borderId="38" xfId="52" applyNumberFormat="1" applyFont="1" applyFill="1" applyBorder="1" applyAlignment="1" applyProtection="1">
      <alignment horizontal="distributed" vertical="center"/>
      <protection/>
    </xf>
    <xf numFmtId="187" fontId="12" fillId="0" borderId="18" xfId="52" applyNumberFormat="1" applyFont="1" applyFill="1" applyBorder="1" applyAlignment="1" applyProtection="1">
      <alignment horizontal="center" vertical="center" shrinkToFit="1"/>
      <protection/>
    </xf>
    <xf numFmtId="187" fontId="17" fillId="0" borderId="59" xfId="52" applyNumberFormat="1" applyFont="1" applyBorder="1" applyAlignment="1" applyProtection="1">
      <alignment horizontal="center" vertical="center"/>
      <protection/>
    </xf>
    <xf numFmtId="187" fontId="17" fillId="0" borderId="33" xfId="52" applyNumberFormat="1" applyFont="1" applyBorder="1" applyAlignment="1" applyProtection="1">
      <alignment horizontal="center" vertical="center"/>
      <protection/>
    </xf>
    <xf numFmtId="187" fontId="11" fillId="0" borderId="22" xfId="52" applyNumberFormat="1" applyFont="1" applyBorder="1" applyAlignment="1" applyProtection="1">
      <alignment horizontal="right" vertical="center"/>
      <protection/>
    </xf>
    <xf numFmtId="187" fontId="15" fillId="0" borderId="31" xfId="53" applyNumberFormat="1" applyFont="1" applyFill="1" applyBorder="1" applyAlignment="1" applyProtection="1">
      <alignment horizontal="right" vertical="center"/>
      <protection/>
    </xf>
    <xf numFmtId="38" fontId="3" fillId="0" borderId="62" xfId="49" applyFont="1" applyFill="1" applyBorder="1" applyAlignment="1" applyProtection="1">
      <alignment horizontal="right" vertical="center"/>
      <protection/>
    </xf>
    <xf numFmtId="38" fontId="3" fillId="0" borderId="38" xfId="49" applyFont="1" applyFill="1" applyBorder="1" applyAlignment="1" applyProtection="1">
      <alignment horizontal="right" vertical="center"/>
      <protection/>
    </xf>
    <xf numFmtId="187" fontId="14" fillId="0" borderId="60" xfId="52" applyNumberFormat="1" applyFont="1" applyBorder="1" applyAlignment="1" applyProtection="1">
      <alignment horizontal="center" vertical="center"/>
      <protection/>
    </xf>
    <xf numFmtId="187" fontId="15" fillId="0" borderId="38" xfId="52" applyNumberFormat="1" applyFont="1" applyFill="1" applyBorder="1" applyAlignment="1" applyProtection="1">
      <alignment horizontal="right" vertical="center"/>
      <protection/>
    </xf>
    <xf numFmtId="187" fontId="12" fillId="0" borderId="0" xfId="53" applyNumberFormat="1" applyFont="1" applyBorder="1" applyAlignment="1" applyProtection="1">
      <alignment horizontal="distributed" vertical="center"/>
      <protection/>
    </xf>
    <xf numFmtId="0" fontId="0" fillId="0" borderId="49" xfId="0" applyFont="1" applyFill="1" applyBorder="1" applyAlignment="1" applyProtection="1">
      <alignment vertical="center"/>
      <protection/>
    </xf>
    <xf numFmtId="38" fontId="5" fillId="0" borderId="34" xfId="0" applyNumberFormat="1" applyFont="1" applyFill="1" applyBorder="1" applyAlignment="1" applyProtection="1">
      <alignment vertical="center"/>
      <protection/>
    </xf>
    <xf numFmtId="38" fontId="18" fillId="0" borderId="33" xfId="0" applyNumberFormat="1" applyFont="1" applyFill="1" applyBorder="1" applyAlignment="1" applyProtection="1">
      <alignment vertical="center"/>
      <protection/>
    </xf>
    <xf numFmtId="38" fontId="3" fillId="0" borderId="31" xfId="49" applyFont="1" applyFill="1" applyBorder="1" applyAlignment="1" applyProtection="1">
      <alignment horizontal="right" vertical="center"/>
      <protection locked="0"/>
    </xf>
    <xf numFmtId="0" fontId="0" fillId="0" borderId="28" xfId="0" applyBorder="1" applyAlignment="1" applyProtection="1">
      <alignment vertical="center"/>
      <protection/>
    </xf>
    <xf numFmtId="0" fontId="0" fillId="0" borderId="18" xfId="0" applyBorder="1" applyAlignment="1" applyProtection="1">
      <alignment horizontal="distributed" vertical="center"/>
      <protection/>
    </xf>
    <xf numFmtId="0" fontId="0" fillId="0" borderId="19" xfId="0" applyBorder="1" applyAlignment="1" applyProtection="1">
      <alignment vertical="center"/>
      <protection/>
    </xf>
    <xf numFmtId="187" fontId="11" fillId="0" borderId="58" xfId="52" applyNumberFormat="1" applyFont="1" applyFill="1" applyBorder="1" applyAlignment="1" applyProtection="1">
      <alignment horizontal="center" vertical="center" shrinkToFit="1"/>
      <protection/>
    </xf>
    <xf numFmtId="187" fontId="11" fillId="0" borderId="52" xfId="52" applyNumberFormat="1" applyFont="1" applyFill="1" applyBorder="1" applyAlignment="1" applyProtection="1">
      <alignment horizontal="center" vertical="center" shrinkToFit="1"/>
      <protection/>
    </xf>
    <xf numFmtId="187" fontId="11" fillId="0" borderId="18" xfId="53" applyNumberFormat="1" applyFont="1" applyBorder="1" applyAlignment="1" applyProtection="1">
      <alignment horizontal="distributed" vertical="center"/>
      <protection/>
    </xf>
    <xf numFmtId="38" fontId="3" fillId="0" borderId="19" xfId="49" applyFont="1" applyFill="1" applyBorder="1" applyAlignment="1" applyProtection="1">
      <alignment horizontal="right" vertical="center"/>
      <protection locked="0"/>
    </xf>
    <xf numFmtId="0" fontId="19" fillId="0" borderId="13" xfId="43" applyFont="1" applyBorder="1" applyAlignment="1" applyProtection="1">
      <alignment horizontal="distributed" vertical="center"/>
      <protection locked="0"/>
    </xf>
    <xf numFmtId="0" fontId="19" fillId="0" borderId="18" xfId="43" applyFont="1" applyBorder="1" applyAlignment="1" applyProtection="1">
      <alignment horizontal="distributed" vertical="center"/>
      <protection locked="0"/>
    </xf>
    <xf numFmtId="38" fontId="3" fillId="0" borderId="34" xfId="49" applyFont="1" applyFill="1" applyBorder="1" applyAlignment="1" applyProtection="1">
      <alignment horizontal="right" vertical="center"/>
      <protection locked="0"/>
    </xf>
    <xf numFmtId="38" fontId="3" fillId="0" borderId="18" xfId="49" applyFont="1" applyFill="1" applyBorder="1" applyAlignment="1" applyProtection="1">
      <alignment horizontal="right" vertical="center"/>
      <protection locked="0"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187" fontId="12" fillId="0" borderId="59" xfId="52" applyNumberFormat="1" applyFont="1" applyBorder="1" applyAlignment="1" applyProtection="1">
      <alignment horizontal="center" vertical="center"/>
      <protection/>
    </xf>
    <xf numFmtId="38" fontId="3" fillId="0" borderId="43" xfId="49" applyFont="1" applyFill="1" applyBorder="1" applyAlignment="1" applyProtection="1">
      <alignment horizontal="right" vertical="center"/>
      <protection locked="0"/>
    </xf>
    <xf numFmtId="38" fontId="3" fillId="0" borderId="45" xfId="49" applyFont="1" applyFill="1" applyBorder="1" applyAlignment="1" applyProtection="1">
      <alignment horizontal="right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28" xfId="0" applyFont="1" applyFill="1" applyBorder="1" applyAlignment="1" applyProtection="1">
      <alignment vertical="center"/>
      <protection/>
    </xf>
    <xf numFmtId="187" fontId="12" fillId="0" borderId="49" xfId="52" applyNumberFormat="1" applyFont="1" applyBorder="1" applyAlignment="1" applyProtection="1">
      <alignment horizontal="center" vertical="center"/>
      <protection/>
    </xf>
    <xf numFmtId="187" fontId="20" fillId="0" borderId="59" xfId="52" applyNumberFormat="1" applyFont="1" applyBorder="1" applyAlignment="1" applyProtection="1">
      <alignment horizontal="center" vertical="center"/>
      <protection/>
    </xf>
    <xf numFmtId="187" fontId="20" fillId="0" borderId="33" xfId="52" applyNumberFormat="1" applyFont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187" fontId="20" fillId="0" borderId="48" xfId="52" applyNumberFormat="1" applyFont="1" applyBorder="1" applyAlignment="1" applyProtection="1">
      <alignment horizontal="center" vertical="center"/>
      <protection/>
    </xf>
    <xf numFmtId="187" fontId="20" fillId="0" borderId="33" xfId="52" applyNumberFormat="1" applyFont="1" applyFill="1" applyBorder="1" applyAlignment="1" applyProtection="1">
      <alignment horizontal="center" vertical="center"/>
      <protection/>
    </xf>
    <xf numFmtId="187" fontId="20" fillId="0" borderId="18" xfId="52" applyNumberFormat="1" applyFont="1" applyBorder="1" applyAlignment="1" applyProtection="1">
      <alignment horizontal="center" vertical="center"/>
      <protection/>
    </xf>
    <xf numFmtId="187" fontId="20" fillId="0" borderId="18" xfId="52" applyNumberFormat="1" applyFont="1" applyFill="1" applyBorder="1" applyAlignment="1" applyProtection="1">
      <alignment horizontal="center" vertical="center"/>
      <protection/>
    </xf>
    <xf numFmtId="38" fontId="4" fillId="0" borderId="63" xfId="0" applyNumberFormat="1" applyFont="1" applyFill="1" applyBorder="1" applyAlignment="1" applyProtection="1">
      <alignment vertical="center"/>
      <protection/>
    </xf>
    <xf numFmtId="38" fontId="3" fillId="0" borderId="28" xfId="0" applyNumberFormat="1" applyFont="1" applyFill="1" applyBorder="1" applyAlignment="1" applyProtection="1">
      <alignment vertical="center"/>
      <protection/>
    </xf>
    <xf numFmtId="0" fontId="4" fillId="0" borderId="14" xfId="66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left" vertical="center" indent="1"/>
      <protection/>
    </xf>
    <xf numFmtId="0" fontId="5" fillId="0" borderId="0" xfId="0" applyFont="1" applyFill="1" applyBorder="1" applyAlignment="1" applyProtection="1">
      <alignment horizontal="left" vertical="center" indent="2"/>
      <protection/>
    </xf>
    <xf numFmtId="187" fontId="20" fillId="0" borderId="38" xfId="52" applyNumberFormat="1" applyFont="1" applyBorder="1" applyAlignment="1" applyProtection="1">
      <alignment horizontal="center" vertical="center"/>
      <protection/>
    </xf>
    <xf numFmtId="187" fontId="15" fillId="0" borderId="53" xfId="52" applyNumberFormat="1" applyFont="1" applyFill="1" applyBorder="1" applyAlignment="1" applyProtection="1">
      <alignment horizontal="right" vertical="center"/>
      <protection/>
    </xf>
    <xf numFmtId="187" fontId="15" fillId="0" borderId="51" xfId="52" applyNumberFormat="1" applyFont="1" applyFill="1" applyBorder="1" applyAlignment="1" applyProtection="1">
      <alignment horizontal="right" vertical="center"/>
      <protection/>
    </xf>
    <xf numFmtId="187" fontId="15" fillId="0" borderId="61" xfId="52" applyNumberFormat="1" applyFont="1" applyFill="1" applyBorder="1" applyAlignment="1" applyProtection="1">
      <alignment horizontal="right" vertical="center"/>
      <protection/>
    </xf>
    <xf numFmtId="187" fontId="14" fillId="0" borderId="59" xfId="52" applyNumberFormat="1" applyFont="1" applyFill="1" applyBorder="1" applyAlignment="1" applyProtection="1">
      <alignment horizontal="center" vertical="center"/>
      <protection/>
    </xf>
    <xf numFmtId="187" fontId="15" fillId="0" borderId="56" xfId="52" applyNumberFormat="1" applyFont="1" applyFill="1" applyBorder="1" applyAlignment="1" applyProtection="1">
      <alignment horizontal="right" vertical="center"/>
      <protection/>
    </xf>
    <xf numFmtId="187" fontId="15" fillId="0" borderId="49" xfId="52" applyNumberFormat="1" applyFont="1" applyFill="1" applyBorder="1" applyAlignment="1" applyProtection="1">
      <alignment horizontal="right" vertical="center"/>
      <protection/>
    </xf>
    <xf numFmtId="187" fontId="11" fillId="0" borderId="33" xfId="52" applyNumberFormat="1" applyFont="1" applyFill="1" applyBorder="1" applyAlignment="1" applyProtection="1">
      <alignment horizontal="center" vertical="center"/>
      <protection/>
    </xf>
    <xf numFmtId="187" fontId="11" fillId="0" borderId="31" xfId="52" applyNumberFormat="1" applyFont="1" applyFill="1" applyBorder="1" applyAlignment="1" applyProtection="1">
      <alignment horizontal="right" vertical="center"/>
      <protection/>
    </xf>
    <xf numFmtId="187" fontId="13" fillId="0" borderId="59" xfId="52" applyNumberFormat="1" applyFont="1" applyBorder="1" applyAlignment="1" applyProtection="1">
      <alignment horizontal="center" vertical="center"/>
      <protection/>
    </xf>
    <xf numFmtId="187" fontId="13" fillId="0" borderId="33" xfId="52" applyNumberFormat="1" applyFont="1" applyBorder="1" applyAlignment="1" applyProtection="1">
      <alignment horizontal="center" vertical="center"/>
      <protection/>
    </xf>
    <xf numFmtId="187" fontId="13" fillId="0" borderId="33" xfId="52" applyNumberFormat="1" applyFont="1" applyBorder="1" applyAlignment="1" applyProtection="1">
      <alignment horizontal="center" vertical="center" wrapText="1"/>
      <protection/>
    </xf>
    <xf numFmtId="187" fontId="13" fillId="0" borderId="0" xfId="52" applyNumberFormat="1" applyFont="1" applyBorder="1" applyAlignment="1" applyProtection="1">
      <alignment horizontal="center" vertical="center"/>
      <protection/>
    </xf>
    <xf numFmtId="187" fontId="13" fillId="0" borderId="18" xfId="52" applyNumberFormat="1" applyFont="1" applyBorder="1" applyAlignment="1" applyProtection="1">
      <alignment horizontal="center" vertical="center"/>
      <protection/>
    </xf>
    <xf numFmtId="187" fontId="13" fillId="0" borderId="48" xfId="52" applyNumberFormat="1" applyFont="1" applyBorder="1" applyAlignment="1" applyProtection="1">
      <alignment horizontal="center" vertical="center" shrinkToFit="1"/>
      <protection/>
    </xf>
    <xf numFmtId="187" fontId="13" fillId="0" borderId="33" xfId="52" applyNumberFormat="1" applyFont="1" applyBorder="1" applyAlignment="1" applyProtection="1">
      <alignment horizontal="center" vertical="center" shrinkToFit="1"/>
      <protection/>
    </xf>
    <xf numFmtId="187" fontId="13" fillId="0" borderId="33" xfId="52" applyNumberFormat="1" applyFont="1" applyFill="1" applyBorder="1" applyAlignment="1" applyProtection="1">
      <alignment horizontal="center" vertical="center"/>
      <protection/>
    </xf>
    <xf numFmtId="187" fontId="13" fillId="0" borderId="60" xfId="52" applyNumberFormat="1" applyFont="1" applyBorder="1" applyAlignment="1" applyProtection="1">
      <alignment horizontal="center" vertical="center"/>
      <protection/>
    </xf>
    <xf numFmtId="187" fontId="13" fillId="0" borderId="18" xfId="52" applyNumberFormat="1" applyFont="1" applyFill="1" applyBorder="1" applyAlignment="1" applyProtection="1">
      <alignment horizontal="center" vertical="center"/>
      <protection/>
    </xf>
    <xf numFmtId="187" fontId="13" fillId="0" borderId="33" xfId="52" applyNumberFormat="1" applyFont="1" applyBorder="1" applyAlignment="1" applyProtection="1">
      <alignment horizontal="center" vertical="center" wrapText="1" shrinkToFit="1"/>
      <protection/>
    </xf>
    <xf numFmtId="187" fontId="13" fillId="0" borderId="59" xfId="52" applyNumberFormat="1" applyFont="1" applyFill="1" applyBorder="1" applyAlignment="1" applyProtection="1">
      <alignment horizontal="center" vertical="center"/>
      <protection/>
    </xf>
    <xf numFmtId="187" fontId="13" fillId="0" borderId="49" xfId="52" applyNumberFormat="1" applyFont="1" applyBorder="1" applyAlignment="1" applyProtection="1">
      <alignment horizontal="center" vertical="center"/>
      <protection/>
    </xf>
    <xf numFmtId="187" fontId="13" fillId="0" borderId="0" xfId="52" applyNumberFormat="1" applyFont="1" applyFill="1" applyBorder="1" applyAlignment="1" applyProtection="1">
      <alignment horizontal="center" vertical="center"/>
      <protection/>
    </xf>
    <xf numFmtId="187" fontId="13" fillId="0" borderId="33" xfId="52" applyNumberFormat="1" applyFont="1" applyFill="1" applyBorder="1" applyAlignment="1" applyProtection="1">
      <alignment horizontal="center" vertical="center" shrinkToFit="1"/>
      <protection/>
    </xf>
    <xf numFmtId="187" fontId="13" fillId="0" borderId="52" xfId="52" applyNumberFormat="1" applyFont="1" applyFill="1" applyBorder="1" applyAlignment="1" applyProtection="1">
      <alignment horizontal="center" vertical="center"/>
      <protection/>
    </xf>
    <xf numFmtId="187" fontId="13" fillId="0" borderId="55" xfId="52" applyNumberFormat="1" applyFont="1" applyBorder="1" applyAlignment="1" applyProtection="1">
      <alignment horizontal="center" vertical="center" shrinkToFit="1"/>
      <protection/>
    </xf>
    <xf numFmtId="187" fontId="21" fillId="0" borderId="33" xfId="52" applyNumberFormat="1" applyFont="1" applyFill="1" applyBorder="1" applyAlignment="1" applyProtection="1">
      <alignment horizontal="center" vertical="center"/>
      <protection/>
    </xf>
    <xf numFmtId="187" fontId="21" fillId="0" borderId="33" xfId="52" applyNumberFormat="1" applyFont="1" applyBorder="1" applyAlignment="1" applyProtection="1">
      <alignment horizontal="center" vertical="center"/>
      <protection/>
    </xf>
    <xf numFmtId="187" fontId="13" fillId="0" borderId="33" xfId="52" applyNumberFormat="1" applyFont="1" applyBorder="1" applyAlignment="1" applyProtection="1">
      <alignment/>
      <protection/>
    </xf>
    <xf numFmtId="187" fontId="13" fillId="0" borderId="18" xfId="52" applyNumberFormat="1" applyFont="1" applyBorder="1" applyAlignment="1" applyProtection="1">
      <alignment horizontal="center" vertical="center" wrapText="1"/>
      <protection/>
    </xf>
    <xf numFmtId="187" fontId="13" fillId="0" borderId="59" xfId="52" applyNumberFormat="1" applyFont="1" applyBorder="1" applyAlignment="1" applyProtection="1">
      <alignment horizontal="center" vertical="center" shrinkToFit="1"/>
      <protection/>
    </xf>
    <xf numFmtId="187" fontId="13" fillId="0" borderId="60" xfId="52" applyNumberFormat="1" applyFont="1" applyBorder="1" applyAlignment="1" applyProtection="1">
      <alignment horizontal="center" vertical="center" shrinkToFit="1"/>
      <protection/>
    </xf>
    <xf numFmtId="187" fontId="21" fillId="0" borderId="55" xfId="52" applyNumberFormat="1" applyFont="1" applyFill="1" applyBorder="1" applyAlignment="1" applyProtection="1">
      <alignment horizontal="center" vertical="center"/>
      <protection/>
    </xf>
    <xf numFmtId="187" fontId="21" fillId="0" borderId="60" xfId="52" applyNumberFormat="1" applyFont="1" applyFill="1" applyBorder="1" applyAlignment="1" applyProtection="1">
      <alignment horizontal="center" vertical="center"/>
      <protection/>
    </xf>
    <xf numFmtId="187" fontId="13" fillId="0" borderId="52" xfId="52" applyNumberFormat="1" applyFont="1" applyBorder="1" applyAlignment="1" applyProtection="1">
      <alignment horizontal="center" vertical="center"/>
      <protection/>
    </xf>
    <xf numFmtId="187" fontId="13" fillId="0" borderId="38" xfId="52" applyNumberFormat="1" applyFont="1" applyBorder="1" applyAlignment="1" applyProtection="1">
      <alignment horizontal="center" vertical="center"/>
      <protection/>
    </xf>
    <xf numFmtId="187" fontId="21" fillId="0" borderId="55" xfId="52" applyNumberFormat="1" applyFont="1" applyBorder="1" applyAlignment="1" applyProtection="1">
      <alignment horizontal="center" vertical="center"/>
      <protection/>
    </xf>
    <xf numFmtId="187" fontId="15" fillId="0" borderId="33" xfId="52" applyNumberFormat="1" applyFont="1" applyFill="1" applyBorder="1" applyAlignment="1" applyProtection="1">
      <alignment horizontal="right" vertical="center" shrinkToFit="1"/>
      <protection/>
    </xf>
    <xf numFmtId="38" fontId="3" fillId="33" borderId="31" xfId="49" applyFont="1" applyFill="1" applyBorder="1" applyAlignment="1" applyProtection="1">
      <alignment horizontal="right" vertical="center"/>
      <protection locked="0"/>
    </xf>
    <xf numFmtId="187" fontId="20" fillId="0" borderId="0" xfId="52" applyNumberFormat="1" applyFont="1" applyFill="1" applyBorder="1" applyAlignment="1" applyProtection="1">
      <alignment horizontal="center" vertical="center"/>
      <protection/>
    </xf>
    <xf numFmtId="187" fontId="15" fillId="0" borderId="0" xfId="52" applyNumberFormat="1" applyFont="1" applyFill="1" applyBorder="1" applyAlignment="1" applyProtection="1">
      <alignment horizontal="right" vertical="center"/>
      <protection/>
    </xf>
    <xf numFmtId="187" fontId="15" fillId="0" borderId="49" xfId="52" applyNumberFormat="1" applyFont="1" applyFill="1" applyBorder="1" applyAlignment="1" applyProtection="1">
      <alignment horizontal="right" vertical="center" shrinkToFit="1"/>
      <protection/>
    </xf>
    <xf numFmtId="38" fontId="4" fillId="0" borderId="56" xfId="49" applyFont="1" applyFill="1" applyBorder="1" applyAlignment="1" applyProtection="1">
      <alignment horizontal="right" vertical="center"/>
      <protection/>
    </xf>
    <xf numFmtId="38" fontId="3" fillId="0" borderId="61" xfId="49" applyFont="1" applyFill="1" applyBorder="1" applyAlignment="1" applyProtection="1">
      <alignment horizontal="right" vertical="center"/>
      <protection/>
    </xf>
    <xf numFmtId="187" fontId="12" fillId="0" borderId="49" xfId="52" applyNumberFormat="1" applyFont="1" applyFill="1" applyBorder="1" applyAlignment="1" applyProtection="1">
      <alignment horizontal="center" vertical="center"/>
      <protection/>
    </xf>
    <xf numFmtId="38" fontId="3" fillId="0" borderId="28" xfId="49" applyFont="1" applyFill="1" applyBorder="1" applyAlignment="1" applyProtection="1">
      <alignment horizontal="right" vertical="center"/>
      <protection locked="0"/>
    </xf>
    <xf numFmtId="187" fontId="11" fillId="0" borderId="18" xfId="52" applyNumberFormat="1" applyFont="1" applyFill="1" applyBorder="1" applyAlignment="1" applyProtection="1">
      <alignment horizontal="distributed" vertical="center" shrinkToFit="1"/>
      <protection/>
    </xf>
    <xf numFmtId="0" fontId="57" fillId="0" borderId="0" xfId="68" applyFont="1" applyAlignment="1">
      <alignment vertical="center"/>
      <protection/>
    </xf>
    <xf numFmtId="0" fontId="40" fillId="0" borderId="0" xfId="68" applyFont="1">
      <alignment vertical="center"/>
      <protection/>
    </xf>
    <xf numFmtId="0" fontId="58" fillId="0" borderId="0" xfId="68" applyFont="1" applyAlignment="1">
      <alignment vertical="center"/>
      <protection/>
    </xf>
    <xf numFmtId="0" fontId="40" fillId="0" borderId="0" xfId="68" applyFont="1" applyAlignment="1">
      <alignment vertical="center"/>
      <protection/>
    </xf>
    <xf numFmtId="0" fontId="59" fillId="0" borderId="0" xfId="68" applyFont="1" applyAlignment="1">
      <alignment horizontal="right" vertical="center"/>
      <protection/>
    </xf>
    <xf numFmtId="49" fontId="59" fillId="0" borderId="0" xfId="68" applyNumberFormat="1" applyFont="1" applyAlignment="1" quotePrefix="1">
      <alignment vertical="center"/>
      <protection/>
    </xf>
    <xf numFmtId="0" fontId="40" fillId="0" borderId="23" xfId="68" applyFont="1" applyBorder="1" applyAlignment="1">
      <alignment vertical="center"/>
      <protection/>
    </xf>
    <xf numFmtId="0" fontId="40" fillId="0" borderId="13" xfId="68" applyFont="1" applyBorder="1" applyAlignment="1">
      <alignment vertical="center"/>
      <protection/>
    </xf>
    <xf numFmtId="0" fontId="59" fillId="0" borderId="47" xfId="68" applyFont="1" applyBorder="1" applyAlignment="1">
      <alignment horizontal="center" vertical="center"/>
      <protection/>
    </xf>
    <xf numFmtId="0" fontId="59" fillId="0" borderId="50" xfId="68" applyFont="1" applyBorder="1" applyAlignment="1">
      <alignment horizontal="center" vertical="center"/>
      <protection/>
    </xf>
    <xf numFmtId="0" fontId="40" fillId="0" borderId="15" xfId="68" applyFont="1" applyBorder="1" applyAlignment="1">
      <alignment vertical="center"/>
      <protection/>
    </xf>
    <xf numFmtId="0" fontId="40" fillId="0" borderId="10" xfId="68" applyFont="1" applyBorder="1" applyAlignment="1">
      <alignment vertical="center"/>
      <protection/>
    </xf>
    <xf numFmtId="0" fontId="59" fillId="0" borderId="64" xfId="68" applyFont="1" applyBorder="1" applyAlignment="1">
      <alignment horizontal="center" vertical="center"/>
      <protection/>
    </xf>
    <xf numFmtId="0" fontId="59" fillId="0" borderId="20" xfId="68" applyFont="1" applyBorder="1" applyAlignment="1">
      <alignment horizontal="center" vertical="center"/>
      <protection/>
    </xf>
    <xf numFmtId="0" fontId="59" fillId="0" borderId="30" xfId="68" applyFont="1" applyBorder="1" applyAlignment="1">
      <alignment horizontal="center" vertical="center"/>
      <protection/>
    </xf>
    <xf numFmtId="2" fontId="40" fillId="0" borderId="65" xfId="68" applyNumberFormat="1" applyFont="1" applyBorder="1" applyAlignment="1">
      <alignment vertical="center"/>
      <protection/>
    </xf>
    <xf numFmtId="2" fontId="40" fillId="0" borderId="66" xfId="68" applyNumberFormat="1" applyFont="1" applyBorder="1" applyAlignment="1">
      <alignment vertical="center"/>
      <protection/>
    </xf>
    <xf numFmtId="2" fontId="40" fillId="0" borderId="55" xfId="68" applyNumberFormat="1" applyFont="1" applyBorder="1" applyAlignment="1">
      <alignment vertical="center"/>
      <protection/>
    </xf>
    <xf numFmtId="2" fontId="40" fillId="0" borderId="57" xfId="68" applyNumberFormat="1" applyFont="1" applyBorder="1" applyAlignment="1">
      <alignment vertical="center"/>
      <protection/>
    </xf>
    <xf numFmtId="2" fontId="40" fillId="0" borderId="67" xfId="68" applyNumberFormat="1" applyFont="1" applyBorder="1" applyAlignment="1">
      <alignment vertical="center"/>
      <protection/>
    </xf>
    <xf numFmtId="0" fontId="59" fillId="0" borderId="46" xfId="68" applyFont="1" applyBorder="1" applyAlignment="1">
      <alignment horizontal="center" vertical="center"/>
      <protection/>
    </xf>
    <xf numFmtId="2" fontId="40" fillId="0" borderId="68" xfId="68" applyNumberFormat="1" applyFont="1" applyBorder="1" applyAlignment="1">
      <alignment vertical="center"/>
      <protection/>
    </xf>
    <xf numFmtId="2" fontId="40" fillId="0" borderId="69" xfId="68" applyNumberFormat="1" applyFont="1" applyBorder="1" applyAlignment="1">
      <alignment vertical="center"/>
      <protection/>
    </xf>
    <xf numFmtId="2" fontId="40" fillId="0" borderId="33" xfId="68" applyNumberFormat="1" applyFont="1" applyBorder="1" applyAlignment="1">
      <alignment vertical="center"/>
      <protection/>
    </xf>
    <xf numFmtId="2" fontId="40" fillId="0" borderId="22" xfId="68" applyNumberFormat="1" applyFont="1" applyBorder="1" applyAlignment="1">
      <alignment vertical="center"/>
      <protection/>
    </xf>
    <xf numFmtId="2" fontId="40" fillId="0" borderId="31" xfId="68" applyNumberFormat="1" applyFont="1" applyBorder="1" applyAlignment="1">
      <alignment vertical="center"/>
      <protection/>
    </xf>
    <xf numFmtId="0" fontId="59" fillId="0" borderId="54" xfId="68" applyFont="1" applyBorder="1" applyAlignment="1">
      <alignment horizontal="distributed" vertical="center"/>
      <protection/>
    </xf>
    <xf numFmtId="2" fontId="40" fillId="0" borderId="70" xfId="68" applyNumberFormat="1" applyFont="1" applyBorder="1" applyAlignment="1">
      <alignment vertical="center"/>
      <protection/>
    </xf>
    <xf numFmtId="2" fontId="40" fillId="0" borderId="71" xfId="68" applyNumberFormat="1" applyFont="1" applyBorder="1" applyAlignment="1">
      <alignment vertical="center"/>
      <protection/>
    </xf>
    <xf numFmtId="0" fontId="59" fillId="28" borderId="72" xfId="68" applyFont="1" applyFill="1" applyBorder="1" applyAlignment="1">
      <alignment horizontal="distributed" vertical="center"/>
      <protection/>
    </xf>
    <xf numFmtId="2" fontId="40" fillId="28" borderId="55" xfId="68" applyNumberFormat="1" applyFont="1" applyFill="1" applyBorder="1" applyAlignment="1">
      <alignment vertical="center"/>
      <protection/>
    </xf>
    <xf numFmtId="2" fontId="40" fillId="28" borderId="57" xfId="68" applyNumberFormat="1" applyFont="1" applyFill="1" applyBorder="1" applyAlignment="1">
      <alignment vertical="center"/>
      <protection/>
    </xf>
    <xf numFmtId="2" fontId="40" fillId="28" borderId="22" xfId="68" applyNumberFormat="1" applyFont="1" applyFill="1" applyBorder="1" applyAlignment="1">
      <alignment vertical="center"/>
      <protection/>
    </xf>
    <xf numFmtId="2" fontId="40" fillId="28" borderId="31" xfId="68" applyNumberFormat="1" applyFont="1" applyFill="1" applyBorder="1" applyAlignment="1">
      <alignment vertical="center"/>
      <protection/>
    </xf>
    <xf numFmtId="0" fontId="59" fillId="0" borderId="56" xfId="68" applyFont="1" applyBorder="1" applyAlignment="1">
      <alignment horizontal="distributed" vertical="center"/>
      <protection/>
    </xf>
    <xf numFmtId="2" fontId="40" fillId="28" borderId="33" xfId="68" applyNumberFormat="1" applyFont="1" applyFill="1" applyBorder="1" applyAlignment="1">
      <alignment vertical="center"/>
      <protection/>
    </xf>
    <xf numFmtId="2" fontId="40" fillId="28" borderId="60" xfId="68" applyNumberFormat="1" applyFont="1" applyFill="1" applyBorder="1" applyAlignment="1">
      <alignment vertical="center"/>
      <protection/>
    </xf>
    <xf numFmtId="2" fontId="40" fillId="28" borderId="54" xfId="68" applyNumberFormat="1" applyFont="1" applyFill="1" applyBorder="1" applyAlignment="1">
      <alignment vertical="center"/>
      <protection/>
    </xf>
    <xf numFmtId="2" fontId="40" fillId="28" borderId="73" xfId="68" applyNumberFormat="1" applyFont="1" applyFill="1" applyBorder="1" applyAlignment="1">
      <alignment vertical="center"/>
      <protection/>
    </xf>
    <xf numFmtId="2" fontId="40" fillId="28" borderId="74" xfId="68" applyNumberFormat="1" applyFont="1" applyFill="1" applyBorder="1" applyAlignment="1">
      <alignment vertical="center"/>
      <protection/>
    </xf>
    <xf numFmtId="0" fontId="59" fillId="0" borderId="75" xfId="68" applyFont="1" applyBorder="1" applyAlignment="1">
      <alignment horizontal="center" vertical="center"/>
      <protection/>
    </xf>
    <xf numFmtId="2" fontId="40" fillId="0" borderId="65" xfId="68" applyNumberFormat="1" applyFont="1" applyFill="1" applyBorder="1" applyAlignment="1">
      <alignment vertical="center"/>
      <protection/>
    </xf>
    <xf numFmtId="2" fontId="40" fillId="0" borderId="66" xfId="68" applyNumberFormat="1" applyFont="1" applyFill="1" applyBorder="1" applyAlignment="1">
      <alignment vertical="center"/>
      <protection/>
    </xf>
    <xf numFmtId="2" fontId="40" fillId="0" borderId="59" xfId="68" applyNumberFormat="1" applyFont="1" applyFill="1" applyBorder="1" applyAlignment="1">
      <alignment vertical="center"/>
      <protection/>
    </xf>
    <xf numFmtId="2" fontId="40" fillId="0" borderId="51" xfId="68" applyNumberFormat="1" applyFont="1" applyFill="1" applyBorder="1" applyAlignment="1">
      <alignment vertical="center"/>
      <protection/>
    </xf>
    <xf numFmtId="2" fontId="40" fillId="0" borderId="53" xfId="68" applyNumberFormat="1" applyFont="1" applyFill="1" applyBorder="1" applyAlignment="1">
      <alignment vertical="center"/>
      <protection/>
    </xf>
    <xf numFmtId="2" fontId="40" fillId="0" borderId="68" xfId="68" applyNumberFormat="1" applyFont="1" applyFill="1" applyBorder="1" applyAlignment="1">
      <alignment vertical="center"/>
      <protection/>
    </xf>
    <xf numFmtId="2" fontId="40" fillId="0" borderId="69" xfId="68" applyNumberFormat="1" applyFont="1" applyFill="1" applyBorder="1" applyAlignment="1">
      <alignment vertical="center"/>
      <protection/>
    </xf>
    <xf numFmtId="2" fontId="40" fillId="0" borderId="33" xfId="68" applyNumberFormat="1" applyFont="1" applyFill="1" applyBorder="1" applyAlignment="1">
      <alignment vertical="center"/>
      <protection/>
    </xf>
    <xf numFmtId="2" fontId="40" fillId="0" borderId="22" xfId="68" applyNumberFormat="1" applyFont="1" applyFill="1" applyBorder="1" applyAlignment="1">
      <alignment vertical="center"/>
      <protection/>
    </xf>
    <xf numFmtId="2" fontId="40" fillId="0" borderId="31" xfId="68" applyNumberFormat="1" applyFont="1" applyFill="1" applyBorder="1" applyAlignment="1">
      <alignment vertical="center"/>
      <protection/>
    </xf>
    <xf numFmtId="0" fontId="59" fillId="0" borderId="61" xfId="68" applyFont="1" applyBorder="1" applyAlignment="1">
      <alignment horizontal="distributed" vertical="center"/>
      <protection/>
    </xf>
    <xf numFmtId="2" fontId="40" fillId="0" borderId="70" xfId="68" applyNumberFormat="1" applyFont="1" applyFill="1" applyBorder="1" applyAlignment="1">
      <alignment vertical="center"/>
      <protection/>
    </xf>
    <xf numFmtId="2" fontId="40" fillId="0" borderId="71" xfId="68" applyNumberFormat="1" applyFont="1" applyFill="1" applyBorder="1" applyAlignment="1">
      <alignment vertical="center"/>
      <protection/>
    </xf>
    <xf numFmtId="2" fontId="40" fillId="0" borderId="54" xfId="68" applyNumberFormat="1" applyFont="1" applyFill="1" applyBorder="1" applyAlignment="1">
      <alignment vertical="center"/>
      <protection/>
    </xf>
    <xf numFmtId="2" fontId="40" fillId="0" borderId="73" xfId="68" applyNumberFormat="1" applyFont="1" applyFill="1" applyBorder="1" applyAlignment="1">
      <alignment vertical="center"/>
      <protection/>
    </xf>
    <xf numFmtId="2" fontId="40" fillId="0" borderId="74" xfId="68" applyNumberFormat="1" applyFont="1" applyFill="1" applyBorder="1" applyAlignment="1">
      <alignment vertical="center"/>
      <protection/>
    </xf>
    <xf numFmtId="2" fontId="40" fillId="0" borderId="59" xfId="68" applyNumberFormat="1" applyFont="1" applyBorder="1" applyAlignment="1">
      <alignment vertical="center"/>
      <protection/>
    </xf>
    <xf numFmtId="2" fontId="40" fillId="0" borderId="51" xfId="68" applyNumberFormat="1" applyFont="1" applyBorder="1" applyAlignment="1">
      <alignment vertical="center"/>
      <protection/>
    </xf>
    <xf numFmtId="2" fontId="40" fillId="0" borderId="53" xfId="68" applyNumberFormat="1" applyFont="1" applyBorder="1" applyAlignment="1">
      <alignment vertical="center"/>
      <protection/>
    </xf>
    <xf numFmtId="2" fontId="40" fillId="28" borderId="76" xfId="68" applyNumberFormat="1" applyFont="1" applyFill="1" applyBorder="1" applyAlignment="1">
      <alignment vertical="center"/>
      <protection/>
    </xf>
    <xf numFmtId="2" fontId="40" fillId="28" borderId="64" xfId="68" applyNumberFormat="1" applyFont="1" applyFill="1" applyBorder="1" applyAlignment="1">
      <alignment vertical="center"/>
      <protection/>
    </xf>
    <xf numFmtId="0" fontId="59" fillId="0" borderId="25" xfId="68" applyFont="1" applyBorder="1" applyAlignment="1">
      <alignment horizontal="distributed" vertical="center"/>
      <protection/>
    </xf>
    <xf numFmtId="2" fontId="40" fillId="0" borderId="77" xfId="68" applyNumberFormat="1" applyFont="1" applyBorder="1" applyAlignment="1">
      <alignment vertical="center"/>
      <protection/>
    </xf>
    <xf numFmtId="2" fontId="40" fillId="0" borderId="78" xfId="68" applyNumberFormat="1" applyFont="1" applyBorder="1" applyAlignment="1">
      <alignment vertical="center"/>
      <protection/>
    </xf>
    <xf numFmtId="2" fontId="40" fillId="28" borderId="29" xfId="68" applyNumberFormat="1" applyFont="1" applyFill="1" applyBorder="1" applyAlignment="1">
      <alignment vertical="center"/>
      <protection/>
    </xf>
    <xf numFmtId="2" fontId="40" fillId="28" borderId="20" xfId="68" applyNumberFormat="1" applyFont="1" applyFill="1" applyBorder="1" applyAlignment="1">
      <alignment vertical="center"/>
      <protection/>
    </xf>
    <xf numFmtId="0" fontId="60" fillId="0" borderId="0" xfId="68" applyFont="1">
      <alignment vertical="center"/>
      <protection/>
    </xf>
    <xf numFmtId="0" fontId="59" fillId="0" borderId="0" xfId="68" applyFont="1">
      <alignment vertical="center"/>
      <protection/>
    </xf>
    <xf numFmtId="0" fontId="59" fillId="0" borderId="79" xfId="68" applyFont="1" applyBorder="1" applyAlignment="1">
      <alignment horizontal="center" vertical="center"/>
      <protection/>
    </xf>
    <xf numFmtId="2" fontId="40" fillId="28" borderId="61" xfId="68" applyNumberFormat="1" applyFont="1" applyFill="1" applyBorder="1" applyAlignment="1">
      <alignment vertical="center"/>
      <protection/>
    </xf>
    <xf numFmtId="2" fontId="40" fillId="0" borderId="34" xfId="68" applyNumberFormat="1" applyFont="1" applyBorder="1" applyAlignment="1">
      <alignment vertical="center"/>
      <protection/>
    </xf>
    <xf numFmtId="2" fontId="40" fillId="28" borderId="80" xfId="68" applyNumberFormat="1" applyFont="1" applyFill="1" applyBorder="1" applyAlignment="1">
      <alignment vertical="center"/>
      <protection/>
    </xf>
    <xf numFmtId="187" fontId="11" fillId="0" borderId="58" xfId="52" applyNumberFormat="1" applyFont="1" applyFill="1" applyBorder="1" applyAlignment="1" applyProtection="1">
      <alignment horizontal="distributed" vertical="center" shrinkToFit="1"/>
      <protection/>
    </xf>
    <xf numFmtId="187" fontId="12" fillId="0" borderId="0" xfId="52" applyNumberFormat="1" applyFont="1" applyFill="1" applyBorder="1" applyAlignment="1" applyProtection="1">
      <alignment horizontal="distributed" vertical="center"/>
      <protection/>
    </xf>
    <xf numFmtId="187" fontId="12" fillId="0" borderId="0" xfId="52" applyNumberFormat="1" applyFont="1" applyFill="1" applyBorder="1" applyAlignment="1" applyProtection="1">
      <alignment horizontal="center" vertical="center"/>
      <protection/>
    </xf>
    <xf numFmtId="187" fontId="11" fillId="0" borderId="13" xfId="52" applyNumberFormat="1" applyFont="1" applyFill="1" applyBorder="1" applyAlignment="1" applyProtection="1">
      <alignment horizontal="distributed" vertical="center"/>
      <protection/>
    </xf>
    <xf numFmtId="187" fontId="13" fillId="0" borderId="48" xfId="52" applyNumberFormat="1" applyFont="1" applyFill="1" applyBorder="1" applyAlignment="1" applyProtection="1">
      <alignment horizontal="center" vertical="center"/>
      <protection/>
    </xf>
    <xf numFmtId="187" fontId="14" fillId="0" borderId="0" xfId="52" applyNumberFormat="1" applyFont="1" applyFill="1" applyBorder="1" applyAlignment="1" applyProtection="1">
      <alignment horizontal="center" vertical="center"/>
      <protection/>
    </xf>
    <xf numFmtId="187" fontId="14" fillId="0" borderId="48" xfId="52" applyNumberFormat="1" applyFont="1" applyFill="1" applyBorder="1" applyAlignment="1" applyProtection="1">
      <alignment horizontal="center" vertical="center"/>
      <protection/>
    </xf>
    <xf numFmtId="187" fontId="13" fillId="0" borderId="33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5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3"/>
    </xf>
    <xf numFmtId="0" fontId="0" fillId="0" borderId="0" xfId="0" applyAlignment="1">
      <alignment horizontal="left"/>
    </xf>
    <xf numFmtId="187" fontId="13" fillId="0" borderId="18" xfId="52" applyNumberFormat="1" applyFont="1" applyFill="1" applyBorder="1" applyAlignment="1" applyProtection="1">
      <alignment horizontal="distributed" vertical="center"/>
      <protection/>
    </xf>
    <xf numFmtId="187" fontId="13" fillId="0" borderId="10" xfId="52" applyNumberFormat="1" applyFont="1" applyFill="1" applyBorder="1" applyAlignment="1" applyProtection="1">
      <alignment horizontal="distributed" vertical="center"/>
      <protection/>
    </xf>
    <xf numFmtId="187" fontId="11" fillId="0" borderId="18" xfId="52" applyNumberFormat="1" applyFont="1" applyFill="1" applyBorder="1" applyAlignment="1" applyProtection="1">
      <alignment horizontal="center" vertical="center" shrinkToFit="1"/>
      <protection/>
    </xf>
    <xf numFmtId="187" fontId="11" fillId="0" borderId="18" xfId="52" applyNumberFormat="1" applyFont="1" applyFill="1" applyBorder="1" applyAlignment="1" applyProtection="1">
      <alignment horizontal="center" vertical="center"/>
      <protection/>
    </xf>
    <xf numFmtId="187" fontId="12" fillId="0" borderId="33" xfId="52" applyNumberFormat="1" applyFont="1" applyFill="1" applyBorder="1" applyAlignment="1" applyProtection="1">
      <alignment horizontal="center" vertical="center" wrapText="1"/>
      <protection/>
    </xf>
    <xf numFmtId="187" fontId="12" fillId="0" borderId="55" xfId="52" applyNumberFormat="1" applyFont="1" applyFill="1" applyBorder="1" applyAlignment="1" applyProtection="1">
      <alignment horizontal="center" vertical="center"/>
      <protection/>
    </xf>
    <xf numFmtId="187" fontId="13" fillId="0" borderId="60" xfId="52" applyNumberFormat="1" applyFont="1" applyFill="1" applyBorder="1" applyAlignment="1" applyProtection="1">
      <alignment horizontal="center" vertical="center"/>
      <protection/>
    </xf>
    <xf numFmtId="38" fontId="3" fillId="0" borderId="43" xfId="49" applyFont="1" applyFill="1" applyBorder="1" applyAlignment="1" applyProtection="1">
      <alignment horizontal="right" vertical="center"/>
      <protection/>
    </xf>
    <xf numFmtId="38" fontId="3" fillId="28" borderId="81" xfId="49" applyFont="1" applyFill="1" applyBorder="1" applyAlignment="1" applyProtection="1">
      <alignment horizontal="right" vertical="center"/>
      <protection locked="0"/>
    </xf>
    <xf numFmtId="38" fontId="3" fillId="28" borderId="34" xfId="49" applyFont="1" applyFill="1" applyBorder="1" applyAlignment="1" applyProtection="1">
      <alignment horizontal="right" vertical="center"/>
      <protection locked="0"/>
    </xf>
    <xf numFmtId="38" fontId="3" fillId="28" borderId="82" xfId="49" applyFont="1" applyFill="1" applyBorder="1" applyAlignment="1" applyProtection="1">
      <alignment horizontal="right" vertical="center"/>
      <protection locked="0"/>
    </xf>
    <xf numFmtId="38" fontId="3" fillId="0" borderId="52" xfId="49" applyFont="1" applyFill="1" applyBorder="1" applyAlignment="1" applyProtection="1">
      <alignment horizontal="right" vertical="center"/>
      <protection/>
    </xf>
    <xf numFmtId="38" fontId="3" fillId="0" borderId="83" xfId="49" applyFont="1" applyFill="1" applyBorder="1" applyAlignment="1" applyProtection="1">
      <alignment horizontal="right" vertical="center"/>
      <protection/>
    </xf>
    <xf numFmtId="38" fontId="3" fillId="0" borderId="82" xfId="49" applyFont="1" applyFill="1" applyBorder="1" applyAlignment="1" applyProtection="1">
      <alignment horizontal="right" vertical="center"/>
      <protection/>
    </xf>
    <xf numFmtId="38" fontId="3" fillId="0" borderId="83" xfId="49" applyFont="1" applyFill="1" applyBorder="1" applyAlignment="1" applyProtection="1">
      <alignment horizontal="right" vertical="center"/>
      <protection locked="0"/>
    </xf>
    <xf numFmtId="38" fontId="3" fillId="0" borderId="67" xfId="49" applyFont="1" applyFill="1" applyBorder="1" applyAlignment="1" applyProtection="1">
      <alignment horizontal="right" vertical="center"/>
      <protection/>
    </xf>
    <xf numFmtId="38" fontId="3" fillId="0" borderId="62" xfId="49" applyFont="1" applyFill="1" applyBorder="1" applyAlignment="1" applyProtection="1">
      <alignment horizontal="right" vertical="center"/>
      <protection locked="0"/>
    </xf>
    <xf numFmtId="38" fontId="4" fillId="0" borderId="0" xfId="0" applyNumberFormat="1" applyFont="1" applyFill="1" applyBorder="1" applyAlignment="1" applyProtection="1">
      <alignment horizontal="right" vertical="center"/>
      <protection/>
    </xf>
    <xf numFmtId="38" fontId="4" fillId="0" borderId="0" xfId="52" applyFont="1" applyFill="1" applyBorder="1" applyAlignment="1" applyProtection="1">
      <alignment horizontal="right" vertical="center"/>
      <protection/>
    </xf>
    <xf numFmtId="38" fontId="3" fillId="0" borderId="0" xfId="52" applyFont="1" applyFill="1" applyBorder="1" applyAlignment="1" applyProtection="1">
      <alignment vertical="center"/>
      <protection/>
    </xf>
    <xf numFmtId="38" fontId="0" fillId="0" borderId="0" xfId="52" applyFont="1" applyFill="1" applyBorder="1" applyAlignment="1" applyProtection="1">
      <alignment horizontal="right" vertical="center"/>
      <protection/>
    </xf>
    <xf numFmtId="38" fontId="3" fillId="0" borderId="0" xfId="52" applyFont="1" applyFill="1" applyBorder="1" applyAlignment="1" applyProtection="1">
      <alignment horizontal="right" vertical="center"/>
      <protection/>
    </xf>
    <xf numFmtId="38" fontId="3" fillId="0" borderId="21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38" fontId="3" fillId="28" borderId="62" xfId="49" applyFont="1" applyFill="1" applyBorder="1" applyAlignment="1" applyProtection="1">
      <alignment horizontal="right" vertical="center"/>
      <protection locked="0"/>
    </xf>
    <xf numFmtId="187" fontId="15" fillId="0" borderId="54" xfId="53" applyNumberFormat="1" applyFont="1" applyFill="1" applyBorder="1" applyAlignment="1" applyProtection="1">
      <alignment horizontal="right" vertical="center"/>
      <protection/>
    </xf>
    <xf numFmtId="187" fontId="12" fillId="0" borderId="38" xfId="52" applyNumberFormat="1" applyFont="1" applyFill="1" applyBorder="1" applyAlignment="1" applyProtection="1">
      <alignment horizontal="center" vertical="center"/>
      <protection/>
    </xf>
    <xf numFmtId="187" fontId="16" fillId="0" borderId="39" xfId="52" applyNumberFormat="1" applyFont="1" applyFill="1" applyBorder="1" applyAlignment="1" applyProtection="1">
      <alignment vertical="center"/>
      <protection/>
    </xf>
    <xf numFmtId="187" fontId="13" fillId="0" borderId="38" xfId="52" applyNumberFormat="1" applyFont="1" applyFill="1" applyBorder="1" applyAlignment="1" applyProtection="1">
      <alignment vertical="center"/>
      <protection/>
    </xf>
    <xf numFmtId="0" fontId="18" fillId="0" borderId="37" xfId="0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 applyProtection="1">
      <alignment horizontal="center" vertical="center"/>
      <protection/>
    </xf>
    <xf numFmtId="187" fontId="15" fillId="0" borderId="38" xfId="52" applyNumberFormat="1" applyFont="1" applyFill="1" applyBorder="1" applyAlignment="1" applyProtection="1">
      <alignment horizontal="right" vertical="center" shrinkToFit="1"/>
      <protection/>
    </xf>
    <xf numFmtId="187" fontId="13" fillId="0" borderId="38" xfId="52" applyNumberFormat="1" applyFont="1" applyFill="1" applyBorder="1" applyAlignment="1" applyProtection="1">
      <alignment horizontal="distributed" vertical="center" shrinkToFit="1"/>
      <protection/>
    </xf>
    <xf numFmtId="187" fontId="20" fillId="0" borderId="38" xfId="52" applyNumberFormat="1" applyFont="1" applyFill="1" applyBorder="1" applyAlignment="1" applyProtection="1">
      <alignment horizontal="center" vertical="center"/>
      <protection/>
    </xf>
    <xf numFmtId="187" fontId="11" fillId="0" borderId="58" xfId="52" applyNumberFormat="1" applyFont="1" applyBorder="1" applyAlignment="1" applyProtection="1">
      <alignment horizontal="distributed" vertical="center" wrapText="1"/>
      <protection/>
    </xf>
    <xf numFmtId="187" fontId="11" fillId="0" borderId="18" xfId="52" applyNumberFormat="1" applyFont="1" applyBorder="1" applyAlignment="1" applyProtection="1">
      <alignment horizontal="distributed" vertical="center" wrapText="1"/>
      <protection/>
    </xf>
    <xf numFmtId="187" fontId="15" fillId="0" borderId="31" xfId="52" applyNumberFormat="1" applyFont="1" applyFill="1" applyBorder="1" applyAlignment="1" applyProtection="1">
      <alignment horizontal="right" vertical="center" wrapText="1"/>
      <protection/>
    </xf>
    <xf numFmtId="187" fontId="11" fillId="0" borderId="18" xfId="52" applyNumberFormat="1" applyFont="1" applyFill="1" applyBorder="1" applyAlignment="1" applyProtection="1">
      <alignment horizontal="distributed" vertical="center" wrapText="1"/>
      <protection/>
    </xf>
    <xf numFmtId="187" fontId="11" fillId="0" borderId="38" xfId="52" applyNumberFormat="1" applyFont="1" applyBorder="1" applyAlignment="1" applyProtection="1">
      <alignment horizontal="distributed" vertical="center" wrapText="1"/>
      <protection/>
    </xf>
    <xf numFmtId="187" fontId="11" fillId="0" borderId="18" xfId="52" applyNumberFormat="1" applyFont="1" applyBorder="1" applyAlignment="1" applyProtection="1">
      <alignment horizontal="center" vertical="center" wrapText="1" shrinkToFit="1"/>
      <protection/>
    </xf>
    <xf numFmtId="187" fontId="13" fillId="0" borderId="60" xfId="52" applyNumberFormat="1" applyFont="1" applyBorder="1" applyAlignment="1" applyProtection="1">
      <alignment horizontal="center" vertical="center" wrapText="1"/>
      <protection/>
    </xf>
    <xf numFmtId="187" fontId="12" fillId="0" borderId="0" xfId="53" applyNumberFormat="1" applyFont="1" applyFill="1" applyBorder="1" applyAlignment="1" applyProtection="1">
      <alignment horizontal="center" vertical="center"/>
      <protection/>
    </xf>
    <xf numFmtId="187" fontId="15" fillId="0" borderId="30" xfId="53" applyNumberFormat="1" applyFont="1" applyFill="1" applyBorder="1" applyAlignment="1" applyProtection="1">
      <alignment horizontal="right" vertical="center"/>
      <protection/>
    </xf>
    <xf numFmtId="187" fontId="12" fillId="0" borderId="10" xfId="53" applyNumberFormat="1" applyFont="1" applyFill="1" applyBorder="1" applyAlignment="1" applyProtection="1">
      <alignment horizontal="center" vertical="center"/>
      <protection/>
    </xf>
    <xf numFmtId="38" fontId="3" fillId="0" borderId="81" xfId="49" applyFont="1" applyFill="1" applyBorder="1" applyAlignment="1" applyProtection="1">
      <alignment horizontal="right" vertical="center"/>
      <protection/>
    </xf>
    <xf numFmtId="187" fontId="16" fillId="28" borderId="83" xfId="52" applyNumberFormat="1" applyFont="1" applyFill="1" applyBorder="1" applyAlignment="1" applyProtection="1">
      <alignment vertical="center"/>
      <protection locked="0"/>
    </xf>
    <xf numFmtId="187" fontId="15" fillId="0" borderId="61" xfId="52" applyNumberFormat="1" applyFont="1" applyFill="1" applyBorder="1" applyAlignment="1" applyProtection="1">
      <alignment horizontal="right" vertical="center" wrapText="1"/>
      <protection/>
    </xf>
    <xf numFmtId="187" fontId="15" fillId="0" borderId="30" xfId="52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/>
      <protection/>
    </xf>
    <xf numFmtId="187" fontId="15" fillId="0" borderId="50" xfId="52" applyNumberFormat="1" applyFont="1" applyFill="1" applyBorder="1" applyAlignment="1" applyProtection="1">
      <alignment horizontal="right" vertical="center"/>
      <protection/>
    </xf>
    <xf numFmtId="187" fontId="15" fillId="0" borderId="67" xfId="52" applyNumberFormat="1" applyFont="1" applyFill="1" applyBorder="1" applyAlignment="1" applyProtection="1">
      <alignment horizontal="right" vertical="center"/>
      <protection/>
    </xf>
    <xf numFmtId="187" fontId="15" fillId="0" borderId="25" xfId="52" applyNumberFormat="1" applyFont="1" applyFill="1" applyBorder="1" applyAlignment="1" applyProtection="1">
      <alignment horizontal="right" vertical="center"/>
      <protection/>
    </xf>
    <xf numFmtId="187" fontId="15" fillId="0" borderId="47" xfId="53" applyNumberFormat="1" applyFont="1" applyFill="1" applyBorder="1" applyAlignment="1" applyProtection="1">
      <alignment horizontal="right" vertical="center"/>
      <protection/>
    </xf>
    <xf numFmtId="187" fontId="15" fillId="0" borderId="47" xfId="52" applyNumberFormat="1" applyFont="1" applyFill="1" applyBorder="1" applyAlignment="1" applyProtection="1">
      <alignment horizontal="right" vertical="center"/>
      <protection/>
    </xf>
    <xf numFmtId="187" fontId="15" fillId="0" borderId="53" xfId="52" applyNumberFormat="1" applyFont="1" applyFill="1" applyBorder="1" applyAlignment="1" applyProtection="1">
      <alignment horizontal="right" vertical="center" wrapText="1"/>
      <protection/>
    </xf>
    <xf numFmtId="187" fontId="13" fillId="0" borderId="18" xfId="52" applyNumberFormat="1" applyFont="1" applyFill="1" applyBorder="1" applyAlignment="1" applyProtection="1">
      <alignment horizontal="center" vertical="center" wrapText="1"/>
      <protection/>
    </xf>
    <xf numFmtId="187" fontId="11" fillId="0" borderId="50" xfId="52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59" fillId="0" borderId="84" xfId="68" applyFont="1" applyBorder="1" applyAlignment="1">
      <alignment horizontal="center" vertical="center"/>
      <protection/>
    </xf>
    <xf numFmtId="0" fontId="59" fillId="0" borderId="85" xfId="68" applyFont="1" applyBorder="1" applyAlignment="1">
      <alignment horizontal="center" vertical="center"/>
      <protection/>
    </xf>
    <xf numFmtId="0" fontId="59" fillId="0" borderId="86" xfId="68" applyFont="1" applyBorder="1" applyAlignment="1">
      <alignment horizontal="center" vertical="center"/>
      <protection/>
    </xf>
    <xf numFmtId="0" fontId="59" fillId="0" borderId="87" xfId="68" applyFont="1" applyBorder="1" applyAlignment="1">
      <alignment horizontal="center" vertical="center"/>
      <protection/>
    </xf>
    <xf numFmtId="0" fontId="59" fillId="0" borderId="88" xfId="68" applyFont="1" applyBorder="1" applyAlignment="1">
      <alignment horizontal="center" vertical="center"/>
      <protection/>
    </xf>
    <xf numFmtId="0" fontId="59" fillId="0" borderId="67" xfId="68" applyFont="1" applyBorder="1" applyAlignment="1">
      <alignment horizontal="left" vertical="center"/>
      <protection/>
    </xf>
    <xf numFmtId="0" fontId="59" fillId="0" borderId="52" xfId="68" applyFont="1" applyBorder="1" applyAlignment="1">
      <alignment horizontal="left" vertical="center"/>
      <protection/>
    </xf>
    <xf numFmtId="0" fontId="52" fillId="0" borderId="89" xfId="68" applyFont="1" applyBorder="1" applyAlignment="1">
      <alignment horizontal="center" vertical="center" wrapText="1"/>
      <protection/>
    </xf>
    <xf numFmtId="0" fontId="52" fillId="0" borderId="90" xfId="68" applyFont="1" applyBorder="1" applyAlignment="1">
      <alignment horizontal="center" vertical="center" wrapText="1"/>
      <protection/>
    </xf>
    <xf numFmtId="0" fontId="52" fillId="0" borderId="91" xfId="68" applyFont="1" applyBorder="1" applyAlignment="1">
      <alignment horizontal="center" vertical="center" wrapText="1"/>
      <protection/>
    </xf>
    <xf numFmtId="0" fontId="59" fillId="0" borderId="31" xfId="68" applyFont="1" applyBorder="1" applyAlignment="1">
      <alignment horizontal="left" vertical="center"/>
      <protection/>
    </xf>
    <xf numFmtId="0" fontId="59" fillId="0" borderId="18" xfId="68" applyFont="1" applyBorder="1" applyAlignment="1">
      <alignment horizontal="left" vertical="center"/>
      <protection/>
    </xf>
    <xf numFmtId="0" fontId="59" fillId="0" borderId="92" xfId="68" applyFont="1" applyBorder="1" applyAlignment="1">
      <alignment horizontal="center" vertical="center"/>
      <protection/>
    </xf>
    <xf numFmtId="0" fontId="59" fillId="0" borderId="63" xfId="68" applyFont="1" applyBorder="1" applyAlignment="1">
      <alignment horizontal="center" vertical="center"/>
      <protection/>
    </xf>
    <xf numFmtId="0" fontId="59" fillId="0" borderId="79" xfId="68" applyFont="1" applyBorder="1" applyAlignment="1">
      <alignment horizontal="center" vertical="center"/>
      <protection/>
    </xf>
    <xf numFmtId="0" fontId="59" fillId="0" borderId="61" xfId="68" applyFont="1" applyBorder="1" applyAlignment="1">
      <alignment horizontal="left" vertical="center"/>
      <protection/>
    </xf>
    <xf numFmtId="0" fontId="59" fillId="0" borderId="22" xfId="68" applyFont="1" applyBorder="1" applyAlignment="1">
      <alignment horizontal="left" vertical="center"/>
      <protection/>
    </xf>
    <xf numFmtId="0" fontId="61" fillId="0" borderId="92" xfId="68" applyFont="1" applyBorder="1" applyAlignment="1">
      <alignment horizontal="center" vertical="center"/>
      <protection/>
    </xf>
    <xf numFmtId="0" fontId="61" fillId="0" borderId="93" xfId="68" applyFont="1" applyBorder="1" applyAlignment="1">
      <alignment horizontal="center" vertical="center"/>
      <protection/>
    </xf>
    <xf numFmtId="0" fontId="59" fillId="0" borderId="74" xfId="68" applyFont="1" applyBorder="1" applyAlignment="1">
      <alignment horizontal="left" vertical="center"/>
      <protection/>
    </xf>
    <xf numFmtId="0" fontId="52" fillId="0" borderId="94" xfId="68" applyFont="1" applyBorder="1" applyAlignment="1">
      <alignment horizontal="center" vertical="center" wrapText="1"/>
      <protection/>
    </xf>
    <xf numFmtId="0" fontId="52" fillId="0" borderId="95" xfId="68" applyFont="1" applyBorder="1" applyAlignment="1">
      <alignment horizontal="center" vertical="center" wrapText="1"/>
      <protection/>
    </xf>
    <xf numFmtId="0" fontId="59" fillId="0" borderId="53" xfId="68" applyFont="1" applyBorder="1" applyAlignment="1">
      <alignment horizontal="left" vertical="center"/>
      <protection/>
    </xf>
    <xf numFmtId="0" fontId="52" fillId="0" borderId="84" xfId="68" applyFont="1" applyBorder="1" applyAlignment="1">
      <alignment horizontal="center" vertical="center" wrapText="1"/>
      <protection/>
    </xf>
    <xf numFmtId="0" fontId="59" fillId="0" borderId="93" xfId="68" applyFont="1" applyBorder="1" applyAlignment="1">
      <alignment horizontal="center" vertical="center"/>
      <protection/>
    </xf>
    <xf numFmtId="0" fontId="59" fillId="0" borderId="54" xfId="68" applyFont="1" applyBorder="1" applyAlignment="1">
      <alignment horizontal="left" vertical="center"/>
      <protection/>
    </xf>
    <xf numFmtId="2" fontId="40" fillId="28" borderId="55" xfId="68" applyNumberFormat="1" applyFont="1" applyFill="1" applyBorder="1" applyAlignment="1">
      <alignment horizontal="center" vertical="center"/>
      <protection/>
    </xf>
    <xf numFmtId="2" fontId="40" fillId="28" borderId="57" xfId="68" applyNumberFormat="1" applyFont="1" applyFill="1" applyBorder="1" applyAlignment="1">
      <alignment horizontal="center" vertical="center"/>
      <protection/>
    </xf>
    <xf numFmtId="2" fontId="40" fillId="28" borderId="22" xfId="68" applyNumberFormat="1" applyFont="1" applyFill="1" applyBorder="1" applyAlignment="1">
      <alignment horizontal="center" vertical="center"/>
      <protection/>
    </xf>
    <xf numFmtId="2" fontId="40" fillId="28" borderId="31" xfId="68" applyNumberFormat="1" applyFont="1" applyFill="1" applyBorder="1" applyAlignment="1">
      <alignment horizontal="center" vertical="center"/>
      <protection/>
    </xf>
    <xf numFmtId="0" fontId="59" fillId="0" borderId="30" xfId="68" applyFont="1" applyBorder="1" applyAlignment="1">
      <alignment horizontal="left" vertical="center"/>
      <protection/>
    </xf>
    <xf numFmtId="0" fontId="59" fillId="0" borderId="29" xfId="68" applyFont="1" applyBorder="1" applyAlignment="1">
      <alignment horizontal="left" vertical="center"/>
      <protection/>
    </xf>
    <xf numFmtId="0" fontId="59" fillId="0" borderId="58" xfId="68" applyFont="1" applyBorder="1" applyAlignment="1">
      <alignment horizontal="left" vertical="center"/>
      <protection/>
    </xf>
    <xf numFmtId="0" fontId="5" fillId="0" borderId="13" xfId="0" applyFont="1" applyFill="1" applyBorder="1" applyAlignment="1" applyProtection="1">
      <alignment vertical="center" shrinkToFit="1"/>
      <protection/>
    </xf>
    <xf numFmtId="0" fontId="0" fillId="0" borderId="13" xfId="0" applyBorder="1" applyAlignment="1">
      <alignment vertical="center" shrinkToFit="1"/>
    </xf>
    <xf numFmtId="0" fontId="5" fillId="0" borderId="0" xfId="0" applyFont="1" applyFill="1" applyBorder="1" applyAlignment="1" applyProtection="1">
      <alignment vertical="center" shrinkToFit="1"/>
      <protection/>
    </xf>
    <xf numFmtId="0" fontId="0" fillId="0" borderId="0" xfId="0" applyAlignment="1">
      <alignment vertical="center" shrinkToFit="1"/>
    </xf>
    <xf numFmtId="38" fontId="4" fillId="0" borderId="74" xfId="0" applyNumberFormat="1" applyFont="1" applyFill="1" applyBorder="1" applyAlignment="1" applyProtection="1">
      <alignment horizontal="right" vertical="center"/>
      <protection/>
    </xf>
    <xf numFmtId="38" fontId="4" fillId="0" borderId="96" xfId="0" applyNumberFormat="1" applyFont="1" applyFill="1" applyBorder="1" applyAlignment="1" applyProtection="1">
      <alignment horizontal="right" vertical="center"/>
      <protection/>
    </xf>
    <xf numFmtId="38" fontId="4" fillId="0" borderId="12" xfId="0" applyNumberFormat="1" applyFont="1" applyFill="1" applyBorder="1" applyAlignment="1" applyProtection="1">
      <alignment horizontal="right" vertical="center"/>
      <protection/>
    </xf>
    <xf numFmtId="38" fontId="4" fillId="0" borderId="26" xfId="0" applyNumberFormat="1" applyFont="1" applyFill="1" applyBorder="1" applyAlignment="1" applyProtection="1">
      <alignment horizontal="right" vertical="center"/>
      <protection/>
    </xf>
    <xf numFmtId="0" fontId="3" fillId="28" borderId="40" xfId="66" applyFont="1" applyFill="1" applyBorder="1" applyAlignment="1" applyProtection="1">
      <alignment horizontal="center" vertical="center" shrinkToFit="1"/>
      <protection locked="0"/>
    </xf>
    <xf numFmtId="0" fontId="3" fillId="28" borderId="12" xfId="66" applyFont="1" applyFill="1" applyBorder="1" applyAlignment="1" applyProtection="1">
      <alignment horizontal="center" vertical="center" shrinkToFit="1"/>
      <protection locked="0"/>
    </xf>
    <xf numFmtId="194" fontId="3" fillId="28" borderId="40" xfId="66" applyNumberFormat="1" applyFont="1" applyFill="1" applyBorder="1" applyAlignment="1" applyProtection="1">
      <alignment horizontal="center" vertical="center"/>
      <protection locked="0"/>
    </xf>
    <xf numFmtId="194" fontId="3" fillId="28" borderId="12" xfId="66" applyNumberFormat="1" applyFont="1" applyFill="1" applyBorder="1" applyAlignment="1" applyProtection="1">
      <alignment horizontal="center" vertical="center"/>
      <protection locked="0"/>
    </xf>
    <xf numFmtId="38" fontId="3" fillId="0" borderId="31" xfId="0" applyNumberFormat="1" applyFont="1" applyFill="1" applyBorder="1" applyAlignment="1" applyProtection="1">
      <alignment horizontal="right" vertical="center"/>
      <protection/>
    </xf>
    <xf numFmtId="38" fontId="3" fillId="0" borderId="19" xfId="0" applyNumberFormat="1" applyFont="1" applyFill="1" applyBorder="1" applyAlignment="1" applyProtection="1">
      <alignment horizontal="right" vertical="center"/>
      <protection/>
    </xf>
    <xf numFmtId="38" fontId="4" fillId="0" borderId="17" xfId="0" applyNumberFormat="1" applyFont="1" applyFill="1" applyBorder="1" applyAlignment="1" applyProtection="1">
      <alignment horizontal="right" vertical="center"/>
      <protection/>
    </xf>
    <xf numFmtId="38" fontId="4" fillId="0" borderId="33" xfId="0" applyNumberFormat="1" applyFont="1" applyFill="1" applyBorder="1" applyAlignment="1" applyProtection="1">
      <alignment horizontal="right" vertical="center"/>
      <protection/>
    </xf>
    <xf numFmtId="0" fontId="0" fillId="0" borderId="97" xfId="0" applyBorder="1" applyAlignment="1" applyProtection="1">
      <alignment horizontal="center" vertical="center"/>
      <protection/>
    </xf>
    <xf numFmtId="0" fontId="0" fillId="0" borderId="98" xfId="0" applyBorder="1" applyAlignment="1" applyProtection="1">
      <alignment horizontal="center" vertical="center"/>
      <protection/>
    </xf>
    <xf numFmtId="38" fontId="4" fillId="0" borderId="40" xfId="0" applyNumberFormat="1" applyFont="1" applyFill="1" applyBorder="1" applyAlignment="1" applyProtection="1">
      <alignment horizontal="right" vertical="center"/>
      <protection/>
    </xf>
    <xf numFmtId="38" fontId="3" fillId="0" borderId="53" xfId="0" applyNumberFormat="1" applyFont="1" applyFill="1" applyBorder="1" applyAlignment="1" applyProtection="1">
      <alignment horizontal="right" vertical="center"/>
      <protection/>
    </xf>
    <xf numFmtId="38" fontId="3" fillId="0" borderId="99" xfId="0" applyNumberFormat="1" applyFont="1" applyFill="1" applyBorder="1" applyAlignment="1" applyProtection="1">
      <alignment horizontal="right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38" fontId="4" fillId="0" borderId="92" xfId="49" applyFont="1" applyBorder="1" applyAlignment="1" applyProtection="1">
      <alignment horizontal="right" vertical="center"/>
      <protection/>
    </xf>
    <xf numFmtId="38" fontId="4" fillId="0" borderId="79" xfId="49" applyFont="1" applyBorder="1" applyAlignment="1" applyProtection="1">
      <alignment horizontal="right" vertical="center"/>
      <protection/>
    </xf>
    <xf numFmtId="38" fontId="3" fillId="0" borderId="60" xfId="49" applyFont="1" applyFill="1" applyBorder="1" applyAlignment="1" applyProtection="1">
      <alignment horizontal="right" vertical="center"/>
      <protection/>
    </xf>
    <xf numFmtId="38" fontId="3" fillId="0" borderId="55" xfId="49" applyFont="1" applyFill="1" applyBorder="1" applyAlignment="1" applyProtection="1">
      <alignment horizontal="right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187" fontId="11" fillId="0" borderId="23" xfId="52" applyNumberFormat="1" applyFont="1" applyFill="1" applyBorder="1" applyAlignment="1" applyProtection="1">
      <alignment horizontal="center" vertical="center"/>
      <protection/>
    </xf>
    <xf numFmtId="187" fontId="11" fillId="0" borderId="13" xfId="52" applyNumberFormat="1" applyFont="1" applyFill="1" applyBorder="1" applyAlignment="1" applyProtection="1">
      <alignment horizontal="center" vertical="center"/>
      <protection/>
    </xf>
    <xf numFmtId="187" fontId="11" fillId="0" borderId="45" xfId="52" applyNumberFormat="1" applyFont="1" applyFill="1" applyBorder="1" applyAlignment="1" applyProtection="1">
      <alignment horizontal="center" vertical="center"/>
      <protection/>
    </xf>
    <xf numFmtId="187" fontId="11" fillId="0" borderId="15" xfId="52" applyNumberFormat="1" applyFont="1" applyFill="1" applyBorder="1" applyAlignment="1" applyProtection="1">
      <alignment horizontal="center" vertical="center"/>
      <protection/>
    </xf>
    <xf numFmtId="187" fontId="11" fillId="0" borderId="10" xfId="52" applyNumberFormat="1" applyFont="1" applyFill="1" applyBorder="1" applyAlignment="1" applyProtection="1">
      <alignment horizontal="center" vertical="center"/>
      <protection/>
    </xf>
    <xf numFmtId="187" fontId="11" fillId="0" borderId="11" xfId="52" applyNumberFormat="1" applyFont="1" applyFill="1" applyBorder="1" applyAlignment="1" applyProtection="1">
      <alignment horizontal="center" vertical="center"/>
      <protection/>
    </xf>
    <xf numFmtId="0" fontId="19" fillId="0" borderId="38" xfId="43" applyFont="1" applyBorder="1" applyAlignment="1" applyProtection="1">
      <alignment horizontal="distributed" vertical="center"/>
      <protection locked="0"/>
    </xf>
    <xf numFmtId="0" fontId="19" fillId="0" borderId="52" xfId="43" applyFont="1" applyBorder="1" applyAlignment="1" applyProtection="1">
      <alignment horizontal="distributed" vertical="center"/>
      <protection locked="0"/>
    </xf>
    <xf numFmtId="38" fontId="10" fillId="0" borderId="40" xfId="66" applyNumberFormat="1" applyFont="1" applyFill="1" applyBorder="1" applyAlignment="1" applyProtection="1">
      <alignment horizontal="right" vertical="center"/>
      <protection/>
    </xf>
    <xf numFmtId="0" fontId="10" fillId="0" borderId="12" xfId="66" applyFont="1" applyFill="1" applyBorder="1" applyAlignment="1" applyProtection="1">
      <alignment horizontal="right" vertical="center"/>
      <protection/>
    </xf>
    <xf numFmtId="0" fontId="4" fillId="0" borderId="41" xfId="66" applyFont="1" applyBorder="1" applyAlignment="1" applyProtection="1">
      <alignment horizontal="center" vertical="center"/>
      <protection/>
    </xf>
    <xf numFmtId="0" fontId="9" fillId="0" borderId="10" xfId="66" applyFont="1" applyBorder="1" applyAlignment="1" applyProtection="1">
      <alignment horizontal="center" vertical="center"/>
      <protection/>
    </xf>
    <xf numFmtId="0" fontId="3" fillId="28" borderId="14" xfId="66" applyFont="1" applyFill="1" applyBorder="1" applyAlignment="1" applyProtection="1">
      <alignment horizontal="center" vertical="center" shrinkToFit="1"/>
      <protection locked="0"/>
    </xf>
    <xf numFmtId="0" fontId="10" fillId="28" borderId="40" xfId="66" applyFont="1" applyFill="1" applyBorder="1" applyAlignment="1" applyProtection="1">
      <alignment horizontal="center" vertical="center"/>
      <protection locked="0"/>
    </xf>
    <xf numFmtId="0" fontId="2" fillId="28" borderId="12" xfId="66" applyFont="1" applyFill="1" applyBorder="1" applyAlignment="1" applyProtection="1">
      <alignment horizontal="center" vertical="center"/>
      <protection locked="0"/>
    </xf>
    <xf numFmtId="0" fontId="2" fillId="28" borderId="14" xfId="66" applyFont="1" applyFill="1" applyBorder="1" applyAlignment="1" applyProtection="1">
      <alignment horizontal="center" vertical="center"/>
      <protection locked="0"/>
    </xf>
    <xf numFmtId="0" fontId="3" fillId="28" borderId="41" xfId="66" applyFont="1" applyFill="1" applyBorder="1" applyAlignment="1" applyProtection="1">
      <alignment horizontal="center" vertical="center" shrinkToFit="1"/>
      <protection locked="0"/>
    </xf>
    <xf numFmtId="38" fontId="4" fillId="0" borderId="100" xfId="0" applyNumberFormat="1" applyFont="1" applyFill="1" applyBorder="1" applyAlignment="1" applyProtection="1">
      <alignment horizontal="right" vertical="center"/>
      <protection/>
    </xf>
    <xf numFmtId="38" fontId="4" fillId="0" borderId="59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28" xfId="0" applyFill="1" applyBorder="1" applyAlignment="1">
      <alignment vertical="center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8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left" indent="1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right"/>
      <protection/>
    </xf>
    <xf numFmtId="38" fontId="9" fillId="0" borderId="0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93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30" xfId="0" applyFont="1" applyFill="1" applyBorder="1" applyAlignment="1" applyProtection="1">
      <alignment horizontal="center" vertical="center" shrinkToFit="1"/>
      <protection locked="0"/>
    </xf>
    <xf numFmtId="38" fontId="10" fillId="0" borderId="40" xfId="0" applyNumberFormat="1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right" vertical="center"/>
      <protection/>
    </xf>
    <xf numFmtId="194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 shrinkToFit="1"/>
      <protection locked="0"/>
    </xf>
    <xf numFmtId="0" fontId="3" fillId="0" borderId="27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Fill="1" applyBorder="1" applyAlignment="1" applyProtection="1">
      <alignment horizontal="center" vertical="center" shrinkToFit="1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38" fontId="10" fillId="0" borderId="42" xfId="0" applyNumberFormat="1" applyFont="1" applyFill="1" applyBorder="1" applyAlignment="1" applyProtection="1">
      <alignment horizontal="right" vertical="center"/>
      <protection/>
    </xf>
    <xf numFmtId="0" fontId="10" fillId="0" borderId="24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 shrinkToFit="1"/>
    </xf>
    <xf numFmtId="0" fontId="5" fillId="0" borderId="0" xfId="0" applyFont="1" applyFill="1" applyBorder="1" applyAlignment="1" applyProtection="1">
      <alignment horizontal="left" vertical="center" indent="1"/>
      <protection/>
    </xf>
    <xf numFmtId="0" fontId="5" fillId="0" borderId="28" xfId="0" applyFont="1" applyFill="1" applyBorder="1" applyAlignment="1" applyProtection="1">
      <alignment horizontal="left" vertical="center" indent="1"/>
      <protection/>
    </xf>
    <xf numFmtId="187" fontId="15" fillId="7" borderId="31" xfId="52" applyNumberFormat="1" applyFont="1" applyFill="1" applyBorder="1" applyAlignment="1" applyProtection="1">
      <alignment horizontal="righ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3" xfId="67"/>
    <cellStyle name="標準 4" xfId="68"/>
    <cellStyle name="Followed Hyperlink" xfId="69"/>
    <cellStyle name="良い" xfId="70"/>
  </cellStyles>
  <dxfs count="356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104775</xdr:rowOff>
    </xdr:from>
    <xdr:to>
      <xdr:col>7</xdr:col>
      <xdr:colOff>476250</xdr:colOff>
      <xdr:row>5</xdr:row>
      <xdr:rowOff>28575</xdr:rowOff>
    </xdr:to>
    <xdr:grpSp>
      <xdr:nvGrpSpPr>
        <xdr:cNvPr id="1" name="グループ化 4"/>
        <xdr:cNvGrpSpPr>
          <a:grpSpLocks/>
        </xdr:cNvGrpSpPr>
      </xdr:nvGrpSpPr>
      <xdr:grpSpPr>
        <a:xfrm>
          <a:off x="4895850" y="390525"/>
          <a:ext cx="2266950" cy="333375"/>
          <a:chOff x="4238625" y="106598"/>
          <a:chExt cx="2266950" cy="336759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4238625" y="164352"/>
            <a:ext cx="466992" cy="1539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4657444" y="106598"/>
            <a:ext cx="1848131" cy="3367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＝料金改定、新設箇所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9696450" y="8286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85725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7086600" y="34385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9696450" y="8286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9696450" y="44958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85725" cy="171450"/>
    <xdr:sp fLocksText="0">
      <xdr:nvSpPr>
        <xdr:cNvPr id="5" name="Text Box 1"/>
        <xdr:cNvSpPr txBox="1">
          <a:spLocks noChangeArrowheads="1"/>
        </xdr:cNvSpPr>
      </xdr:nvSpPr>
      <xdr:spPr>
        <a:xfrm>
          <a:off x="7086600" y="3438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9696450" y="8286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85725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7086600" y="22002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9696450" y="8286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85725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7086600" y="8029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12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7086600" y="319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7086600" y="31908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9696450" y="8286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85725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7086600" y="22002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9696450" y="8286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85725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7086600" y="67913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9696450" y="8286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85725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9696450" y="96964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247650"/>
    <xdr:sp fLocksText="0">
      <xdr:nvSpPr>
        <xdr:cNvPr id="3" name="Text Box 1"/>
        <xdr:cNvSpPr txBox="1">
          <a:spLocks noChangeArrowheads="1"/>
        </xdr:cNvSpPr>
      </xdr:nvSpPr>
      <xdr:spPr>
        <a:xfrm>
          <a:off x="7086600" y="31908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85725" cy="257175"/>
    <xdr:sp fLocksText="0">
      <xdr:nvSpPr>
        <xdr:cNvPr id="4" name="Text Box 2"/>
        <xdr:cNvSpPr txBox="1">
          <a:spLocks noChangeArrowheads="1"/>
        </xdr:cNvSpPr>
      </xdr:nvSpPr>
      <xdr:spPr>
        <a:xfrm>
          <a:off x="7086600" y="26955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85725" cy="257175"/>
    <xdr:sp fLocksText="0">
      <xdr:nvSpPr>
        <xdr:cNvPr id="5" name="Text Box 3"/>
        <xdr:cNvSpPr txBox="1">
          <a:spLocks noChangeArrowheads="1"/>
        </xdr:cNvSpPr>
      </xdr:nvSpPr>
      <xdr:spPr>
        <a:xfrm>
          <a:off x="7086600" y="26955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257175"/>
    <xdr:sp fLocksText="0">
      <xdr:nvSpPr>
        <xdr:cNvPr id="6" name="Text Box 4"/>
        <xdr:cNvSpPr txBox="1">
          <a:spLocks noChangeArrowheads="1"/>
        </xdr:cNvSpPr>
      </xdr:nvSpPr>
      <xdr:spPr>
        <a:xfrm>
          <a:off x="7086600" y="24479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7086600" y="3190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85725" cy="257175"/>
    <xdr:sp fLocksText="0">
      <xdr:nvSpPr>
        <xdr:cNvPr id="8" name="Text Box 1"/>
        <xdr:cNvSpPr txBox="1">
          <a:spLocks noChangeArrowheads="1"/>
        </xdr:cNvSpPr>
      </xdr:nvSpPr>
      <xdr:spPr>
        <a:xfrm>
          <a:off x="7086600" y="26955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257175"/>
    <xdr:sp fLocksText="0">
      <xdr:nvSpPr>
        <xdr:cNvPr id="9" name="Text Box 2"/>
        <xdr:cNvSpPr txBox="1">
          <a:spLocks noChangeArrowheads="1"/>
        </xdr:cNvSpPr>
      </xdr:nvSpPr>
      <xdr:spPr>
        <a:xfrm>
          <a:off x="7086600" y="24479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257175"/>
    <xdr:sp fLocksText="0">
      <xdr:nvSpPr>
        <xdr:cNvPr id="10" name="Text Box 3"/>
        <xdr:cNvSpPr txBox="1">
          <a:spLocks noChangeArrowheads="1"/>
        </xdr:cNvSpPr>
      </xdr:nvSpPr>
      <xdr:spPr>
        <a:xfrm>
          <a:off x="7086600" y="24479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85725" cy="285750"/>
    <xdr:sp fLocksText="0">
      <xdr:nvSpPr>
        <xdr:cNvPr id="11" name="Text Box 1"/>
        <xdr:cNvSpPr txBox="1">
          <a:spLocks noChangeArrowheads="1"/>
        </xdr:cNvSpPr>
      </xdr:nvSpPr>
      <xdr:spPr>
        <a:xfrm>
          <a:off x="7086600" y="26955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247650"/>
    <xdr:sp fLocksText="0">
      <xdr:nvSpPr>
        <xdr:cNvPr id="12" name="Text Box 2"/>
        <xdr:cNvSpPr txBox="1">
          <a:spLocks noChangeArrowheads="1"/>
        </xdr:cNvSpPr>
      </xdr:nvSpPr>
      <xdr:spPr>
        <a:xfrm>
          <a:off x="7086600" y="29432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7086600" y="29432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85725" cy="257175"/>
    <xdr:sp fLocksText="0">
      <xdr:nvSpPr>
        <xdr:cNvPr id="14" name="Text Box 4"/>
        <xdr:cNvSpPr txBox="1">
          <a:spLocks noChangeArrowheads="1"/>
        </xdr:cNvSpPr>
      </xdr:nvSpPr>
      <xdr:spPr>
        <a:xfrm>
          <a:off x="7086600" y="26955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247650"/>
    <xdr:sp fLocksText="0">
      <xdr:nvSpPr>
        <xdr:cNvPr id="15" name="Text Box 1"/>
        <xdr:cNvSpPr txBox="1">
          <a:spLocks noChangeArrowheads="1"/>
        </xdr:cNvSpPr>
      </xdr:nvSpPr>
      <xdr:spPr>
        <a:xfrm>
          <a:off x="7086600" y="29432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85725" cy="257175"/>
    <xdr:sp fLocksText="0">
      <xdr:nvSpPr>
        <xdr:cNvPr id="16" name="Text Box 2"/>
        <xdr:cNvSpPr txBox="1">
          <a:spLocks noChangeArrowheads="1"/>
        </xdr:cNvSpPr>
      </xdr:nvSpPr>
      <xdr:spPr>
        <a:xfrm>
          <a:off x="7086600" y="26955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85725" cy="257175"/>
    <xdr:sp fLocksText="0">
      <xdr:nvSpPr>
        <xdr:cNvPr id="17" name="Text Box 3"/>
        <xdr:cNvSpPr txBox="1">
          <a:spLocks noChangeArrowheads="1"/>
        </xdr:cNvSpPr>
      </xdr:nvSpPr>
      <xdr:spPr>
        <a:xfrm>
          <a:off x="7086600" y="26955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7086600" y="29432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85725" cy="295275"/>
    <xdr:sp fLocksText="0">
      <xdr:nvSpPr>
        <xdr:cNvPr id="19" name="Text Box 1"/>
        <xdr:cNvSpPr txBox="1">
          <a:spLocks noChangeArrowheads="1"/>
        </xdr:cNvSpPr>
      </xdr:nvSpPr>
      <xdr:spPr>
        <a:xfrm>
          <a:off x="7086600" y="86391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22</xdr:row>
      <xdr:rowOff>0</xdr:rowOff>
    </xdr:from>
    <xdr:ext cx="8572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7086600" y="58102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7</xdr:row>
      <xdr:rowOff>0</xdr:rowOff>
    </xdr:from>
    <xdr:ext cx="85725" cy="295275"/>
    <xdr:sp fLocksText="0">
      <xdr:nvSpPr>
        <xdr:cNvPr id="1" name="Text Box 1"/>
        <xdr:cNvSpPr txBox="1">
          <a:spLocks noChangeArrowheads="1"/>
        </xdr:cNvSpPr>
      </xdr:nvSpPr>
      <xdr:spPr>
        <a:xfrm>
          <a:off x="7086600" y="19526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37</xdr:row>
      <xdr:rowOff>0</xdr:rowOff>
    </xdr:from>
    <xdr:ext cx="85725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9696450" y="90297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85725" cy="295275"/>
    <xdr:sp fLocksText="0">
      <xdr:nvSpPr>
        <xdr:cNvPr id="3" name="Text Box 1"/>
        <xdr:cNvSpPr txBox="1">
          <a:spLocks noChangeArrowheads="1"/>
        </xdr:cNvSpPr>
      </xdr:nvSpPr>
      <xdr:spPr>
        <a:xfrm>
          <a:off x="7086600" y="40100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85725" cy="209550"/>
    <xdr:sp fLocksText="0">
      <xdr:nvSpPr>
        <xdr:cNvPr id="4" name="Text Box 1"/>
        <xdr:cNvSpPr txBox="1">
          <a:spLocks noChangeArrowheads="1"/>
        </xdr:cNvSpPr>
      </xdr:nvSpPr>
      <xdr:spPr>
        <a:xfrm>
          <a:off x="7086600" y="7972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9696450" y="8286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85725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7086600" y="4181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9696450" y="8286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85725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7086600" y="75533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85725" cy="238125"/>
    <xdr:sp fLocksText="0">
      <xdr:nvSpPr>
        <xdr:cNvPr id="5" name="Text Box 1"/>
        <xdr:cNvSpPr txBox="1">
          <a:spLocks noChangeArrowheads="1"/>
        </xdr:cNvSpPr>
      </xdr:nvSpPr>
      <xdr:spPr>
        <a:xfrm>
          <a:off x="7086600" y="78009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9696450" y="828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85725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7086600" y="41814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9696450" y="828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8572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7086600" y="61626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7086600" y="64103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85725" cy="285750"/>
    <xdr:sp fLocksText="0">
      <xdr:nvSpPr>
        <xdr:cNvPr id="6" name="Text Box 1"/>
        <xdr:cNvSpPr txBox="1">
          <a:spLocks noChangeArrowheads="1"/>
        </xdr:cNvSpPr>
      </xdr:nvSpPr>
      <xdr:spPr>
        <a:xfrm>
          <a:off x="7086600" y="93821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7086600" y="319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257175"/>
    <xdr:sp fLocksText="0">
      <xdr:nvSpPr>
        <xdr:cNvPr id="8" name="Text Box 1"/>
        <xdr:cNvSpPr txBox="1">
          <a:spLocks noChangeArrowheads="1"/>
        </xdr:cNvSpPr>
      </xdr:nvSpPr>
      <xdr:spPr>
        <a:xfrm>
          <a:off x="7086600" y="31908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257175"/>
    <xdr:sp fLocksText="0">
      <xdr:nvSpPr>
        <xdr:cNvPr id="9" name="Text Box 1"/>
        <xdr:cNvSpPr txBox="1">
          <a:spLocks noChangeArrowheads="1"/>
        </xdr:cNvSpPr>
      </xdr:nvSpPr>
      <xdr:spPr>
        <a:xfrm>
          <a:off x="7086600" y="31908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314325"/>
    <xdr:sp fLocksText="0">
      <xdr:nvSpPr>
        <xdr:cNvPr id="10" name="Text Box 1"/>
        <xdr:cNvSpPr txBox="1">
          <a:spLocks noChangeArrowheads="1"/>
        </xdr:cNvSpPr>
      </xdr:nvSpPr>
      <xdr:spPr>
        <a:xfrm>
          <a:off x="7086600" y="29432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266700"/>
    <xdr:sp fLocksText="0">
      <xdr:nvSpPr>
        <xdr:cNvPr id="11" name="Text Box 1"/>
        <xdr:cNvSpPr txBox="1">
          <a:spLocks noChangeArrowheads="1"/>
        </xdr:cNvSpPr>
      </xdr:nvSpPr>
      <xdr:spPr>
        <a:xfrm>
          <a:off x="7086600" y="29432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266700"/>
    <xdr:sp fLocksText="0">
      <xdr:nvSpPr>
        <xdr:cNvPr id="12" name="Text Box 1"/>
        <xdr:cNvSpPr txBox="1">
          <a:spLocks noChangeArrowheads="1"/>
        </xdr:cNvSpPr>
      </xdr:nvSpPr>
      <xdr:spPr>
        <a:xfrm>
          <a:off x="7086600" y="29432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85725" cy="314325"/>
    <xdr:sp fLocksText="0">
      <xdr:nvSpPr>
        <xdr:cNvPr id="13" name="Text Box 1"/>
        <xdr:cNvSpPr txBox="1">
          <a:spLocks noChangeArrowheads="1"/>
        </xdr:cNvSpPr>
      </xdr:nvSpPr>
      <xdr:spPr>
        <a:xfrm>
          <a:off x="7086600" y="1704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85725" cy="266700"/>
    <xdr:sp fLocksText="0">
      <xdr:nvSpPr>
        <xdr:cNvPr id="14" name="Text Box 1"/>
        <xdr:cNvSpPr txBox="1">
          <a:spLocks noChangeArrowheads="1"/>
        </xdr:cNvSpPr>
      </xdr:nvSpPr>
      <xdr:spPr>
        <a:xfrm>
          <a:off x="7086600" y="1704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85725" cy="266700"/>
    <xdr:sp fLocksText="0">
      <xdr:nvSpPr>
        <xdr:cNvPr id="15" name="Text Box 1"/>
        <xdr:cNvSpPr txBox="1">
          <a:spLocks noChangeArrowheads="1"/>
        </xdr:cNvSpPr>
      </xdr:nvSpPr>
      <xdr:spPr>
        <a:xfrm>
          <a:off x="7086600" y="1704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5725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7086600" y="14573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5725" cy="266700"/>
    <xdr:sp fLocksText="0">
      <xdr:nvSpPr>
        <xdr:cNvPr id="17" name="Text Box 1"/>
        <xdr:cNvSpPr txBox="1">
          <a:spLocks noChangeArrowheads="1"/>
        </xdr:cNvSpPr>
      </xdr:nvSpPr>
      <xdr:spPr>
        <a:xfrm>
          <a:off x="7086600" y="14573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5725" cy="266700"/>
    <xdr:sp fLocksText="0">
      <xdr:nvSpPr>
        <xdr:cNvPr id="18" name="Text Box 1"/>
        <xdr:cNvSpPr txBox="1">
          <a:spLocks noChangeArrowheads="1"/>
        </xdr:cNvSpPr>
      </xdr:nvSpPr>
      <xdr:spPr>
        <a:xfrm>
          <a:off x="7086600" y="14573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85725" cy="314325"/>
    <xdr:sp fLocksText="0">
      <xdr:nvSpPr>
        <xdr:cNvPr id="19" name="Text Box 1"/>
        <xdr:cNvSpPr txBox="1">
          <a:spLocks noChangeArrowheads="1"/>
        </xdr:cNvSpPr>
      </xdr:nvSpPr>
      <xdr:spPr>
        <a:xfrm>
          <a:off x="7086600" y="34385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85725" cy="266700"/>
    <xdr:sp fLocksText="0">
      <xdr:nvSpPr>
        <xdr:cNvPr id="20" name="Text Box 1"/>
        <xdr:cNvSpPr txBox="1">
          <a:spLocks noChangeArrowheads="1"/>
        </xdr:cNvSpPr>
      </xdr:nvSpPr>
      <xdr:spPr>
        <a:xfrm>
          <a:off x="7086600" y="34385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85725" cy="266700"/>
    <xdr:sp fLocksText="0">
      <xdr:nvSpPr>
        <xdr:cNvPr id="21" name="Text Box 1"/>
        <xdr:cNvSpPr txBox="1">
          <a:spLocks noChangeArrowheads="1"/>
        </xdr:cNvSpPr>
      </xdr:nvSpPr>
      <xdr:spPr>
        <a:xfrm>
          <a:off x="7086600" y="34385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85725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7086600" y="34385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85725" cy="266700"/>
    <xdr:sp fLocksText="0">
      <xdr:nvSpPr>
        <xdr:cNvPr id="23" name="Text Box 1"/>
        <xdr:cNvSpPr txBox="1">
          <a:spLocks noChangeArrowheads="1"/>
        </xdr:cNvSpPr>
      </xdr:nvSpPr>
      <xdr:spPr>
        <a:xfrm>
          <a:off x="7086600" y="34385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85725" cy="266700"/>
    <xdr:sp fLocksText="0">
      <xdr:nvSpPr>
        <xdr:cNvPr id="24" name="Text Box 1"/>
        <xdr:cNvSpPr txBox="1">
          <a:spLocks noChangeArrowheads="1"/>
        </xdr:cNvSpPr>
      </xdr:nvSpPr>
      <xdr:spPr>
        <a:xfrm>
          <a:off x="7086600" y="34385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85725" cy="314325"/>
    <xdr:sp fLocksText="0">
      <xdr:nvSpPr>
        <xdr:cNvPr id="25" name="Text Box 1"/>
        <xdr:cNvSpPr txBox="1">
          <a:spLocks noChangeArrowheads="1"/>
        </xdr:cNvSpPr>
      </xdr:nvSpPr>
      <xdr:spPr>
        <a:xfrm>
          <a:off x="7086600" y="22002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85725" cy="266700"/>
    <xdr:sp fLocksText="0">
      <xdr:nvSpPr>
        <xdr:cNvPr id="26" name="Text Box 1"/>
        <xdr:cNvSpPr txBox="1">
          <a:spLocks noChangeArrowheads="1"/>
        </xdr:cNvSpPr>
      </xdr:nvSpPr>
      <xdr:spPr>
        <a:xfrm>
          <a:off x="7086600" y="22002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85725" cy="266700"/>
    <xdr:sp fLocksText="0">
      <xdr:nvSpPr>
        <xdr:cNvPr id="27" name="Text Box 1"/>
        <xdr:cNvSpPr txBox="1">
          <a:spLocks noChangeArrowheads="1"/>
        </xdr:cNvSpPr>
      </xdr:nvSpPr>
      <xdr:spPr>
        <a:xfrm>
          <a:off x="7086600" y="22002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314325"/>
    <xdr:sp fLocksText="0">
      <xdr:nvSpPr>
        <xdr:cNvPr id="28" name="Text Box 1"/>
        <xdr:cNvSpPr txBox="1">
          <a:spLocks noChangeArrowheads="1"/>
        </xdr:cNvSpPr>
      </xdr:nvSpPr>
      <xdr:spPr>
        <a:xfrm>
          <a:off x="7086600" y="24479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266700"/>
    <xdr:sp fLocksText="0">
      <xdr:nvSpPr>
        <xdr:cNvPr id="29" name="Text Box 1"/>
        <xdr:cNvSpPr txBox="1">
          <a:spLocks noChangeArrowheads="1"/>
        </xdr:cNvSpPr>
      </xdr:nvSpPr>
      <xdr:spPr>
        <a:xfrm>
          <a:off x="7086600" y="24479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266700"/>
    <xdr:sp fLocksText="0">
      <xdr:nvSpPr>
        <xdr:cNvPr id="30" name="Text Box 1"/>
        <xdr:cNvSpPr txBox="1">
          <a:spLocks noChangeArrowheads="1"/>
        </xdr:cNvSpPr>
      </xdr:nvSpPr>
      <xdr:spPr>
        <a:xfrm>
          <a:off x="7086600" y="24479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314325"/>
    <xdr:sp fLocksText="0">
      <xdr:nvSpPr>
        <xdr:cNvPr id="31" name="Text Box 1"/>
        <xdr:cNvSpPr txBox="1">
          <a:spLocks noChangeArrowheads="1"/>
        </xdr:cNvSpPr>
      </xdr:nvSpPr>
      <xdr:spPr>
        <a:xfrm>
          <a:off x="7086600" y="24479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266700"/>
    <xdr:sp fLocksText="0">
      <xdr:nvSpPr>
        <xdr:cNvPr id="32" name="Text Box 1"/>
        <xdr:cNvSpPr txBox="1">
          <a:spLocks noChangeArrowheads="1"/>
        </xdr:cNvSpPr>
      </xdr:nvSpPr>
      <xdr:spPr>
        <a:xfrm>
          <a:off x="7086600" y="24479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266700"/>
    <xdr:sp fLocksText="0">
      <xdr:nvSpPr>
        <xdr:cNvPr id="33" name="Text Box 1"/>
        <xdr:cNvSpPr txBox="1">
          <a:spLocks noChangeArrowheads="1"/>
        </xdr:cNvSpPr>
      </xdr:nvSpPr>
      <xdr:spPr>
        <a:xfrm>
          <a:off x="7086600" y="24479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85725" cy="238125"/>
    <xdr:sp fLocksText="0">
      <xdr:nvSpPr>
        <xdr:cNvPr id="34" name="Text Box 1"/>
        <xdr:cNvSpPr txBox="1">
          <a:spLocks noChangeArrowheads="1"/>
        </xdr:cNvSpPr>
      </xdr:nvSpPr>
      <xdr:spPr>
        <a:xfrm>
          <a:off x="7086600" y="93821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75"/>
  <sheetViews>
    <sheetView showGridLines="0" zoomScale="90" zoomScaleNormal="90" zoomScalePageLayoutView="0" workbookViewId="0" topLeftCell="A1">
      <selection activeCell="D85" sqref="D85"/>
    </sheetView>
  </sheetViews>
  <sheetFormatPr defaultColWidth="9.00390625" defaultRowHeight="13.5"/>
  <cols>
    <col min="1" max="1" width="1.37890625" style="414" customWidth="1"/>
    <col min="2" max="2" width="3.625" style="414" customWidth="1"/>
    <col min="3" max="3" width="8.125" style="414" customWidth="1"/>
    <col min="4" max="4" width="28.50390625" style="414" customWidth="1"/>
    <col min="5" max="12" width="8.625" style="414" customWidth="1"/>
    <col min="13" max="13" width="3.125" style="414" customWidth="1"/>
    <col min="14" max="16384" width="9.00390625" style="414" customWidth="1"/>
  </cols>
  <sheetData>
    <row r="2" s="413" customFormat="1" ht="17.25">
      <c r="C2" s="412" t="s">
        <v>430</v>
      </c>
    </row>
    <row r="3" ht="13.5" customHeight="1"/>
    <row r="4" s="416" customFormat="1" ht="13.5" customHeight="1">
      <c r="C4" s="415" t="s">
        <v>431</v>
      </c>
    </row>
    <row r="5" s="416" customFormat="1" ht="13.5" customHeight="1">
      <c r="C5" s="417"/>
    </row>
    <row r="6" s="416" customFormat="1" ht="13.5" customHeight="1">
      <c r="C6" s="417" t="s">
        <v>432</v>
      </c>
    </row>
    <row r="7" s="416" customFormat="1" ht="13.5" customHeight="1">
      <c r="C7" s="417"/>
    </row>
    <row r="8" s="416" customFormat="1" ht="13.5">
      <c r="C8" s="417" t="s">
        <v>433</v>
      </c>
    </row>
    <row r="9" s="416" customFormat="1" ht="13.5" customHeight="1">
      <c r="C9" s="418" t="s">
        <v>434</v>
      </c>
    </row>
    <row r="10" s="416" customFormat="1" ht="13.5" customHeight="1">
      <c r="C10" s="417"/>
    </row>
    <row r="11" s="416" customFormat="1" ht="13.5" customHeight="1">
      <c r="C11" s="417" t="s">
        <v>435</v>
      </c>
    </row>
    <row r="12" s="416" customFormat="1" ht="13.5" customHeight="1">
      <c r="C12" s="417"/>
    </row>
    <row r="13" s="416" customFormat="1" ht="13.5" customHeight="1">
      <c r="C13" s="417" t="s">
        <v>436</v>
      </c>
    </row>
    <row r="14" s="416" customFormat="1" ht="13.5" customHeight="1">
      <c r="C14" s="417"/>
    </row>
    <row r="15" s="416" customFormat="1" ht="13.5" customHeight="1">
      <c r="C15" s="417" t="s">
        <v>437</v>
      </c>
    </row>
    <row r="16" s="416" customFormat="1" ht="13.5" customHeight="1">
      <c r="C16" s="419" t="s">
        <v>438</v>
      </c>
    </row>
    <row r="17" s="416" customFormat="1" ht="13.5" customHeight="1">
      <c r="C17" s="419"/>
    </row>
    <row r="18" spans="3:5" s="416" customFormat="1" ht="13.5" customHeight="1">
      <c r="C18" s="420" t="s">
        <v>439</v>
      </c>
      <c r="D18" s="421"/>
      <c r="E18" s="421"/>
    </row>
    <row r="19" spans="3:5" s="416" customFormat="1" ht="13.5" customHeight="1">
      <c r="C19" s="422" t="s">
        <v>440</v>
      </c>
      <c r="D19" s="421"/>
      <c r="E19" s="421"/>
    </row>
    <row r="20" spans="3:5" s="416" customFormat="1" ht="13.5" customHeight="1">
      <c r="C20" s="422" t="s">
        <v>441</v>
      </c>
      <c r="D20" s="421"/>
      <c r="E20" s="421"/>
    </row>
    <row r="21" spans="3:5" s="416" customFormat="1" ht="11.25" customHeight="1">
      <c r="C21" s="420"/>
      <c r="D21" s="421"/>
      <c r="E21" s="421"/>
    </row>
    <row r="22" spans="3:5" s="416" customFormat="1" ht="13.5" customHeight="1">
      <c r="C22" s="420" t="s">
        <v>442</v>
      </c>
      <c r="D22" s="421"/>
      <c r="E22" s="421"/>
    </row>
    <row r="23" spans="3:5" s="416" customFormat="1" ht="13.5" customHeight="1">
      <c r="C23" s="422" t="s">
        <v>443</v>
      </c>
      <c r="D23" s="421"/>
      <c r="E23" s="421"/>
    </row>
    <row r="24" spans="3:5" s="416" customFormat="1" ht="11.25" customHeight="1">
      <c r="C24" s="420" t="s">
        <v>444</v>
      </c>
      <c r="D24" s="421"/>
      <c r="E24" s="421"/>
    </row>
    <row r="25" spans="3:5" s="416" customFormat="1" ht="13.5" customHeight="1">
      <c r="C25" s="420" t="s">
        <v>445</v>
      </c>
      <c r="D25" s="421"/>
      <c r="E25" s="421"/>
    </row>
    <row r="26" spans="3:5" s="416" customFormat="1" ht="13.5" customHeight="1">
      <c r="C26" s="422" t="s">
        <v>446</v>
      </c>
      <c r="D26" s="421"/>
      <c r="E26" s="421"/>
    </row>
    <row r="27" spans="3:5" s="416" customFormat="1" ht="13.5" customHeight="1">
      <c r="C27" s="422" t="s">
        <v>447</v>
      </c>
      <c r="D27" s="421"/>
      <c r="E27" s="421"/>
    </row>
    <row r="28" spans="3:5" s="416" customFormat="1" ht="11.25" customHeight="1">
      <c r="C28" s="420"/>
      <c r="D28" s="421"/>
      <c r="E28" s="421"/>
    </row>
    <row r="29" spans="3:5" s="416" customFormat="1" ht="13.5" customHeight="1">
      <c r="C29" s="420" t="s">
        <v>448</v>
      </c>
      <c r="D29" s="421"/>
      <c r="E29" s="421"/>
    </row>
    <row r="30" spans="3:5" s="416" customFormat="1" ht="13.5" customHeight="1">
      <c r="C30" s="422" t="s">
        <v>449</v>
      </c>
      <c r="D30" s="421"/>
      <c r="E30" s="421"/>
    </row>
    <row r="31" spans="3:5" s="416" customFormat="1" ht="11.25" customHeight="1">
      <c r="C31" s="422" t="s">
        <v>450</v>
      </c>
      <c r="D31" s="421"/>
      <c r="E31" s="421"/>
    </row>
    <row r="32" spans="3:5" s="416" customFormat="1" ht="13.5" customHeight="1">
      <c r="C32" s="420" t="s">
        <v>451</v>
      </c>
      <c r="D32" s="421"/>
      <c r="E32" s="421"/>
    </row>
    <row r="33" spans="3:5" s="416" customFormat="1" ht="13.5" customHeight="1">
      <c r="C33" s="422" t="s">
        <v>452</v>
      </c>
      <c r="D33" s="421"/>
      <c r="E33" s="421"/>
    </row>
    <row r="34" spans="3:5" s="416" customFormat="1" ht="11.25" customHeight="1">
      <c r="C34" s="420"/>
      <c r="D34" s="421"/>
      <c r="E34" s="421"/>
    </row>
    <row r="35" spans="3:5" s="416" customFormat="1" ht="13.5" customHeight="1">
      <c r="C35" s="420" t="s">
        <v>453</v>
      </c>
      <c r="D35" s="421"/>
      <c r="E35" s="421"/>
    </row>
    <row r="36" spans="3:5" s="416" customFormat="1" ht="13.5" customHeight="1">
      <c r="C36" s="422" t="s">
        <v>454</v>
      </c>
      <c r="D36" s="421"/>
      <c r="E36" s="421"/>
    </row>
    <row r="37" spans="3:5" s="416" customFormat="1" ht="11.25" customHeight="1">
      <c r="C37" s="420"/>
      <c r="D37" s="421"/>
      <c r="E37" s="421"/>
    </row>
    <row r="38" spans="3:5" s="416" customFormat="1" ht="13.5" customHeight="1">
      <c r="C38" s="420" t="s">
        <v>455</v>
      </c>
      <c r="D38" s="421"/>
      <c r="E38" s="421"/>
    </row>
    <row r="39" spans="3:5" s="416" customFormat="1" ht="11.25" customHeight="1">
      <c r="C39" s="420"/>
      <c r="D39" s="421"/>
      <c r="E39" s="421"/>
    </row>
    <row r="40" spans="3:5" s="416" customFormat="1" ht="13.5" customHeight="1">
      <c r="C40" s="420" t="s">
        <v>456</v>
      </c>
      <c r="D40" s="421"/>
      <c r="E40" s="421"/>
    </row>
    <row r="41" spans="3:5" s="416" customFormat="1" ht="13.5" customHeight="1">
      <c r="C41" s="422" t="s">
        <v>457</v>
      </c>
      <c r="D41" s="421"/>
      <c r="E41" s="421"/>
    </row>
    <row r="42" spans="3:5" s="416" customFormat="1" ht="11.25" customHeight="1">
      <c r="C42" s="422"/>
      <c r="D42" s="421"/>
      <c r="E42" s="421"/>
    </row>
    <row r="43" spans="3:5" s="416" customFormat="1" ht="13.5" customHeight="1">
      <c r="C43" s="420" t="s">
        <v>458</v>
      </c>
      <c r="D43" s="421"/>
      <c r="E43" s="421"/>
    </row>
    <row r="44" spans="3:5" s="416" customFormat="1" ht="13.5" customHeight="1">
      <c r="C44" s="422" t="s">
        <v>459</v>
      </c>
      <c r="D44" s="421"/>
      <c r="E44" s="421"/>
    </row>
    <row r="45" spans="3:5" s="416" customFormat="1" ht="11.25" customHeight="1">
      <c r="C45" s="422"/>
      <c r="D45" s="421"/>
      <c r="E45" s="421"/>
    </row>
    <row r="46" spans="3:5" s="416" customFormat="1" ht="13.5" customHeight="1">
      <c r="C46" s="418" t="s">
        <v>460</v>
      </c>
      <c r="D46" s="421"/>
      <c r="E46" s="421"/>
    </row>
    <row r="47" spans="3:5" s="416" customFormat="1" ht="13.5" customHeight="1">
      <c r="C47" s="422" t="s">
        <v>461</v>
      </c>
      <c r="D47" s="421"/>
      <c r="E47" s="421"/>
    </row>
    <row r="48" spans="3:5" s="416" customFormat="1" ht="11.25" customHeight="1">
      <c r="C48" s="422"/>
      <c r="D48" s="421"/>
      <c r="E48" s="421"/>
    </row>
    <row r="49" spans="3:5" s="416" customFormat="1" ht="13.5" customHeight="1">
      <c r="C49" s="418" t="s">
        <v>462</v>
      </c>
      <c r="D49" s="421"/>
      <c r="E49" s="421"/>
    </row>
    <row r="50" spans="3:5" s="416" customFormat="1" ht="11.25" customHeight="1">
      <c r="C50" s="418"/>
      <c r="D50" s="421"/>
      <c r="E50" s="421"/>
    </row>
    <row r="51" spans="3:5" s="416" customFormat="1" ht="13.5" customHeight="1">
      <c r="C51" s="418" t="s">
        <v>463</v>
      </c>
      <c r="D51" s="421"/>
      <c r="E51" s="421"/>
    </row>
    <row r="52" spans="3:5" s="416" customFormat="1" ht="11.25" customHeight="1">
      <c r="C52" s="418"/>
      <c r="D52" s="421"/>
      <c r="E52" s="421"/>
    </row>
    <row r="53" s="416" customFormat="1" ht="13.5" customHeight="1">
      <c r="C53" s="419" t="s">
        <v>464</v>
      </c>
    </row>
    <row r="54" s="416" customFormat="1" ht="13.5" customHeight="1">
      <c r="C54" s="417" t="s">
        <v>465</v>
      </c>
    </row>
    <row r="55" s="416" customFormat="1" ht="13.5" customHeight="1">
      <c r="C55" s="417"/>
    </row>
    <row r="56" s="416" customFormat="1" ht="13.5" customHeight="1">
      <c r="C56" s="417" t="s">
        <v>466</v>
      </c>
    </row>
    <row r="57" s="416" customFormat="1" ht="13.5" customHeight="1">
      <c r="C57" s="419" t="s">
        <v>467</v>
      </c>
    </row>
    <row r="58" s="416" customFormat="1" ht="13.5" customHeight="1">
      <c r="C58" s="417"/>
    </row>
    <row r="59" s="416" customFormat="1" ht="13.5" customHeight="1">
      <c r="C59" s="417" t="s">
        <v>468</v>
      </c>
    </row>
    <row r="60" s="416" customFormat="1" ht="13.5" customHeight="1">
      <c r="C60" s="419" t="s">
        <v>469</v>
      </c>
    </row>
    <row r="61" s="416" customFormat="1" ht="13.5" customHeight="1">
      <c r="C61" s="417"/>
    </row>
    <row r="62" s="416" customFormat="1" ht="13.5" customHeight="1">
      <c r="C62" s="417" t="s">
        <v>470</v>
      </c>
    </row>
    <row r="63" s="416" customFormat="1" ht="13.5" customHeight="1">
      <c r="C63" s="417"/>
    </row>
    <row r="64" s="416" customFormat="1" ht="13.5" customHeight="1">
      <c r="C64" s="417" t="s">
        <v>471</v>
      </c>
    </row>
    <row r="65" s="416" customFormat="1" ht="13.5" customHeight="1">
      <c r="C65" s="423" t="s">
        <v>472</v>
      </c>
    </row>
    <row r="66" s="416" customFormat="1" ht="13.5" customHeight="1">
      <c r="C66" s="423" t="s">
        <v>473</v>
      </c>
    </row>
    <row r="67" s="416" customFormat="1" ht="13.5" customHeight="1">
      <c r="C67" s="417" t="s">
        <v>474</v>
      </c>
    </row>
    <row r="68" s="416" customFormat="1" ht="13.5" customHeight="1">
      <c r="C68" s="417" t="s">
        <v>475</v>
      </c>
    </row>
    <row r="69" s="416" customFormat="1" ht="13.5" customHeight="1">
      <c r="C69" s="417"/>
    </row>
    <row r="70" s="416" customFormat="1" ht="13.5" customHeight="1">
      <c r="C70" s="417" t="s">
        <v>476</v>
      </c>
    </row>
    <row r="71" spans="3:4" ht="13.5">
      <c r="C71" s="419" t="s">
        <v>477</v>
      </c>
      <c r="D71" s="423"/>
    </row>
    <row r="72" ht="13.5">
      <c r="C72" s="419" t="s">
        <v>478</v>
      </c>
    </row>
    <row r="73" s="416" customFormat="1" ht="13.5" customHeight="1">
      <c r="C73" s="417" t="s">
        <v>479</v>
      </c>
    </row>
    <row r="74" s="416" customFormat="1" ht="13.5" customHeight="1">
      <c r="C74" s="417"/>
    </row>
    <row r="75" s="416" customFormat="1" ht="13.5" customHeight="1">
      <c r="C75" s="417" t="s">
        <v>480</v>
      </c>
    </row>
  </sheetData>
  <sheetProtection password="CCCF" sheet="1"/>
  <printOptions horizontalCentered="1"/>
  <pageMargins left="0.1968503937007874" right="0.1968503937007874" top="0.3937007874015748" bottom="0.3937007874015748" header="0.31496062992125984" footer="0.31496062992125984"/>
  <pageSetup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S38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4921875" style="18" customWidth="1"/>
    <col min="2" max="2" width="3.00390625" style="18" customWidth="1"/>
    <col min="3" max="3" width="13.25390625" style="18" customWidth="1"/>
    <col min="4" max="4" width="4.75390625" style="18" customWidth="1"/>
    <col min="5" max="5" width="8.125" style="18" customWidth="1"/>
    <col min="6" max="6" width="9.75390625" style="18" customWidth="1"/>
    <col min="7" max="7" width="0.74609375" style="18" customWidth="1"/>
    <col min="8" max="8" width="13.25390625" style="18" customWidth="1"/>
    <col min="9" max="9" width="3.50390625" style="18" customWidth="1"/>
    <col min="10" max="10" width="7.75390625" style="18" customWidth="1"/>
    <col min="11" max="11" width="8.625" style="18" customWidth="1"/>
    <col min="12" max="12" width="0.875" style="18" customWidth="1"/>
    <col min="13" max="13" width="13.25390625" style="18" customWidth="1"/>
    <col min="14" max="14" width="4.625" style="18" customWidth="1"/>
    <col min="15" max="15" width="7.75390625" style="18" customWidth="1"/>
    <col min="16" max="16" width="8.625" style="18" customWidth="1"/>
    <col min="17" max="17" width="1.00390625" style="18" customWidth="1"/>
    <col min="18" max="18" width="13.25390625" style="18" customWidth="1"/>
    <col min="19" max="19" width="3.625" style="18" customWidth="1"/>
    <col min="20" max="20" width="7.75390625" style="18" customWidth="1"/>
    <col min="21" max="21" width="8.625" style="18" customWidth="1"/>
    <col min="22" max="22" width="0.74609375" style="18" customWidth="1"/>
    <col min="23" max="23" width="24.625" style="18" customWidth="1"/>
    <col min="24" max="24" width="8.875" style="18" customWidth="1"/>
    <col min="25" max="16384" width="9.00390625" style="18" customWidth="1"/>
  </cols>
  <sheetData>
    <row r="1" spans="7:149" ht="8.25" customHeight="1">
      <c r="G1" s="19"/>
      <c r="H1" s="19"/>
      <c r="I1" s="19"/>
      <c r="J1" s="20"/>
      <c r="K1" s="20"/>
      <c r="L1" s="19"/>
      <c r="M1" s="19"/>
      <c r="N1" s="19"/>
      <c r="O1" s="20"/>
      <c r="P1" s="20"/>
      <c r="Q1" s="19"/>
      <c r="R1" s="20"/>
      <c r="S1" s="19"/>
      <c r="T1" s="20"/>
      <c r="U1" s="20"/>
      <c r="V1" s="19"/>
      <c r="W1" s="20"/>
      <c r="X1" s="20"/>
      <c r="ES1" s="19"/>
    </row>
    <row r="2" spans="2:149" ht="28.5" customHeight="1">
      <c r="B2" s="8" t="s">
        <v>9</v>
      </c>
      <c r="C2" s="8"/>
      <c r="D2" s="8"/>
      <c r="E2" s="576" t="s">
        <v>2</v>
      </c>
      <c r="F2" s="578"/>
      <c r="G2" s="603">
        <f>'三河集計表'!E3</f>
        <v>0</v>
      </c>
      <c r="H2" s="603"/>
      <c r="I2" s="603"/>
      <c r="J2" s="603"/>
      <c r="K2" s="603"/>
      <c r="L2" s="603"/>
      <c r="M2" s="598" t="s">
        <v>3</v>
      </c>
      <c r="N2" s="599"/>
      <c r="O2" s="600">
        <f>'三河集計表'!J3</f>
        <v>0</v>
      </c>
      <c r="P2" s="601"/>
      <c r="Q2" s="601"/>
      <c r="R2" s="601"/>
      <c r="S2" s="602"/>
      <c r="T2" s="576" t="s">
        <v>4</v>
      </c>
      <c r="U2" s="578"/>
      <c r="V2" s="603">
        <f>'三河集計表'!N3</f>
        <v>0</v>
      </c>
      <c r="W2" s="603"/>
      <c r="X2" s="604"/>
      <c r="ES2" s="19"/>
    </row>
    <row r="3" spans="2:24" ht="28.5" customHeight="1">
      <c r="B3" s="4"/>
      <c r="C3" s="4"/>
      <c r="D3" s="4"/>
      <c r="E3" s="583" t="s">
        <v>5</v>
      </c>
      <c r="F3" s="589"/>
      <c r="G3" s="597">
        <f>'三河集計表'!E4</f>
        <v>0</v>
      </c>
      <c r="H3" s="597"/>
      <c r="I3" s="597"/>
      <c r="J3" s="597"/>
      <c r="K3" s="597"/>
      <c r="L3" s="597"/>
      <c r="M3" s="590" t="s">
        <v>6</v>
      </c>
      <c r="N3" s="591"/>
      <c r="O3" s="592">
        <f>'三河集計表'!J4</f>
        <v>0</v>
      </c>
      <c r="P3" s="593"/>
      <c r="Q3" s="593"/>
      <c r="R3" s="593"/>
      <c r="S3" s="594"/>
      <c r="T3" s="583" t="s">
        <v>7</v>
      </c>
      <c r="U3" s="589"/>
      <c r="V3" s="595">
        <f>SUM(O4+O11)</f>
        <v>0</v>
      </c>
      <c r="W3" s="596"/>
      <c r="X3" s="46" t="s">
        <v>0</v>
      </c>
    </row>
    <row r="4" spans="3:18" s="21" customFormat="1" ht="30" customHeight="1">
      <c r="C4" s="586" t="s">
        <v>174</v>
      </c>
      <c r="D4" s="586"/>
      <c r="E4" s="586"/>
      <c r="F4" s="587" t="s">
        <v>8</v>
      </c>
      <c r="G4" s="587"/>
      <c r="H4" s="588">
        <f>SUM(E10+J10+O10+T10)</f>
        <v>17850</v>
      </c>
      <c r="I4" s="587"/>
      <c r="J4" s="5" t="s">
        <v>0</v>
      </c>
      <c r="K4" s="5" t="s">
        <v>11</v>
      </c>
      <c r="L4" s="6"/>
      <c r="M4" s="7" t="s">
        <v>10</v>
      </c>
      <c r="N4" s="6"/>
      <c r="O4" s="579">
        <f>SUM(F10+K10+P10+U10)</f>
        <v>0</v>
      </c>
      <c r="P4" s="580"/>
      <c r="Q4" s="581" t="s">
        <v>0</v>
      </c>
      <c r="R4" s="581"/>
    </row>
    <row r="5" spans="2:24" ht="19.5" customHeight="1">
      <c r="B5" s="576" t="s">
        <v>14</v>
      </c>
      <c r="C5" s="577"/>
      <c r="D5" s="577"/>
      <c r="E5" s="582"/>
      <c r="F5" s="24" t="s">
        <v>12</v>
      </c>
      <c r="G5" s="577" t="s">
        <v>15</v>
      </c>
      <c r="H5" s="577"/>
      <c r="I5" s="577"/>
      <c r="J5" s="582"/>
      <c r="K5" s="22" t="s">
        <v>12</v>
      </c>
      <c r="L5" s="576" t="s">
        <v>16</v>
      </c>
      <c r="M5" s="577"/>
      <c r="N5" s="577"/>
      <c r="O5" s="577"/>
      <c r="P5" s="42" t="s">
        <v>12</v>
      </c>
      <c r="Q5" s="577" t="s">
        <v>13</v>
      </c>
      <c r="R5" s="577"/>
      <c r="S5" s="577"/>
      <c r="T5" s="582"/>
      <c r="U5" s="24" t="s">
        <v>12</v>
      </c>
      <c r="V5" s="576" t="s">
        <v>298</v>
      </c>
      <c r="W5" s="577"/>
      <c r="X5" s="578"/>
    </row>
    <row r="6" spans="2:24" ht="19.5" customHeight="1">
      <c r="B6" s="266" t="s">
        <v>482</v>
      </c>
      <c r="C6" s="229" t="s">
        <v>176</v>
      </c>
      <c r="D6" s="304" t="s">
        <v>304</v>
      </c>
      <c r="E6" s="286">
        <v>15550</v>
      </c>
      <c r="F6" s="432"/>
      <c r="G6" s="20"/>
      <c r="H6" s="214"/>
      <c r="I6" s="293"/>
      <c r="J6" s="113"/>
      <c r="K6" s="17"/>
      <c r="L6" s="47"/>
      <c r="M6" s="199" t="s">
        <v>176</v>
      </c>
      <c r="N6" s="262"/>
      <c r="O6" s="324">
        <v>1850</v>
      </c>
      <c r="P6" s="432"/>
      <c r="Q6" s="47"/>
      <c r="R6" s="214" t="s">
        <v>177</v>
      </c>
      <c r="S6" s="138"/>
      <c r="T6" s="290">
        <v>150</v>
      </c>
      <c r="U6" s="432"/>
      <c r="V6" s="258"/>
      <c r="W6" s="11" t="s">
        <v>317</v>
      </c>
      <c r="X6" s="259"/>
    </row>
    <row r="7" spans="2:24" ht="19.5" customHeight="1">
      <c r="B7" s="265"/>
      <c r="C7" s="204"/>
      <c r="D7" s="300"/>
      <c r="E7" s="172"/>
      <c r="F7" s="437"/>
      <c r="G7" s="38"/>
      <c r="H7" s="202"/>
      <c r="I7" s="294"/>
      <c r="J7" s="117"/>
      <c r="K7" s="43"/>
      <c r="L7" s="37"/>
      <c r="M7" s="202"/>
      <c r="N7" s="294"/>
      <c r="O7" s="154"/>
      <c r="P7" s="437"/>
      <c r="Q7" s="37"/>
      <c r="R7" s="202" t="s">
        <v>178</v>
      </c>
      <c r="S7" s="151"/>
      <c r="T7" s="182">
        <v>200</v>
      </c>
      <c r="U7" s="433"/>
      <c r="V7" s="258"/>
      <c r="W7" s="267" t="s">
        <v>318</v>
      </c>
      <c r="X7" s="259"/>
    </row>
    <row r="8" spans="2:24" ht="19.5" customHeight="1">
      <c r="B8" s="37"/>
      <c r="C8" s="424"/>
      <c r="D8" s="178"/>
      <c r="E8" s="172"/>
      <c r="F8" s="40"/>
      <c r="G8" s="38"/>
      <c r="H8" s="169"/>
      <c r="I8" s="178"/>
      <c r="J8" s="172"/>
      <c r="K8" s="43"/>
      <c r="L8" s="37"/>
      <c r="M8" s="169"/>
      <c r="N8" s="181"/>
      <c r="O8" s="174"/>
      <c r="P8" s="77"/>
      <c r="Q8" s="37"/>
      <c r="R8" s="202" t="s">
        <v>282</v>
      </c>
      <c r="S8" s="181"/>
      <c r="T8" s="182">
        <v>100</v>
      </c>
      <c r="U8" s="433"/>
      <c r="V8" s="258"/>
      <c r="W8" s="267" t="s">
        <v>511</v>
      </c>
      <c r="X8" s="259"/>
    </row>
    <row r="9" spans="2:24" ht="19.5" customHeight="1">
      <c r="B9" s="32"/>
      <c r="C9" s="425"/>
      <c r="D9" s="160"/>
      <c r="E9" s="158"/>
      <c r="F9" s="35"/>
      <c r="G9" s="23"/>
      <c r="H9" s="159"/>
      <c r="I9" s="160"/>
      <c r="J9" s="158"/>
      <c r="K9" s="30"/>
      <c r="L9" s="32"/>
      <c r="M9" s="159"/>
      <c r="N9" s="161"/>
      <c r="O9" s="162"/>
      <c r="P9" s="71"/>
      <c r="Q9" s="32"/>
      <c r="R9" s="159"/>
      <c r="S9" s="161"/>
      <c r="T9" s="163"/>
      <c r="U9" s="35"/>
      <c r="V9" s="258"/>
      <c r="W9" s="473" t="s">
        <v>512</v>
      </c>
      <c r="X9" s="259"/>
    </row>
    <row r="10" spans="2:24" ht="19.5" customHeight="1">
      <c r="B10" s="576" t="s">
        <v>1</v>
      </c>
      <c r="C10" s="577"/>
      <c r="D10" s="577"/>
      <c r="E10" s="54">
        <f>SUM(E6:E7)</f>
        <v>15550</v>
      </c>
      <c r="F10" s="34">
        <f>SUM(F6:F7)</f>
        <v>0</v>
      </c>
      <c r="G10" s="577" t="s">
        <v>1</v>
      </c>
      <c r="H10" s="577"/>
      <c r="I10" s="577"/>
      <c r="J10" s="54"/>
      <c r="K10" s="16"/>
      <c r="L10" s="576" t="s">
        <v>1</v>
      </c>
      <c r="M10" s="577"/>
      <c r="N10" s="582"/>
      <c r="O10" s="14">
        <f>SUM(O6:O7)</f>
        <v>1850</v>
      </c>
      <c r="P10" s="75">
        <f>SUM(P6:P7)</f>
        <v>0</v>
      </c>
      <c r="Q10" s="576" t="s">
        <v>1</v>
      </c>
      <c r="R10" s="577"/>
      <c r="S10" s="582"/>
      <c r="T10" s="53">
        <f>SUM(T6:T9)</f>
        <v>450</v>
      </c>
      <c r="U10" s="34">
        <f>SUM(U6:U9)</f>
        <v>0</v>
      </c>
      <c r="V10" s="260"/>
      <c r="W10" s="13"/>
      <c r="X10" s="261"/>
    </row>
    <row r="11" spans="2:46" ht="25.5" customHeight="1">
      <c r="B11" s="19"/>
      <c r="C11" s="586" t="s">
        <v>175</v>
      </c>
      <c r="D11" s="586"/>
      <c r="E11" s="586"/>
      <c r="F11" s="587" t="s">
        <v>8</v>
      </c>
      <c r="G11" s="587"/>
      <c r="H11" s="588">
        <f>SUM(E32+J32+O32+T32)</f>
        <v>42050</v>
      </c>
      <c r="I11" s="587"/>
      <c r="J11" s="5" t="s">
        <v>0</v>
      </c>
      <c r="K11" s="5" t="s">
        <v>11</v>
      </c>
      <c r="L11" s="6"/>
      <c r="M11" s="7" t="s">
        <v>10</v>
      </c>
      <c r="N11" s="6"/>
      <c r="O11" s="579">
        <f>SUM(F32+K32+P32+U32)</f>
        <v>0</v>
      </c>
      <c r="P11" s="580"/>
      <c r="Q11" s="581" t="s">
        <v>0</v>
      </c>
      <c r="R11" s="581"/>
      <c r="S11" s="19"/>
      <c r="T11" s="26"/>
      <c r="U11" s="26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</row>
    <row r="12" spans="2:24" ht="19.5" customHeight="1">
      <c r="B12" s="576" t="s">
        <v>14</v>
      </c>
      <c r="C12" s="577"/>
      <c r="D12" s="577"/>
      <c r="E12" s="577"/>
      <c r="F12" s="42" t="s">
        <v>12</v>
      </c>
      <c r="G12" s="577" t="s">
        <v>15</v>
      </c>
      <c r="H12" s="577"/>
      <c r="I12" s="577"/>
      <c r="J12" s="577"/>
      <c r="K12" s="49" t="s">
        <v>12</v>
      </c>
      <c r="L12" s="576" t="s">
        <v>16</v>
      </c>
      <c r="M12" s="577"/>
      <c r="N12" s="577"/>
      <c r="O12" s="582"/>
      <c r="P12" s="24" t="s">
        <v>12</v>
      </c>
      <c r="Q12" s="576" t="s">
        <v>13</v>
      </c>
      <c r="R12" s="577"/>
      <c r="S12" s="577"/>
      <c r="T12" s="582"/>
      <c r="U12" s="24" t="s">
        <v>12</v>
      </c>
      <c r="V12" s="576" t="s">
        <v>298</v>
      </c>
      <c r="W12" s="577"/>
      <c r="X12" s="578"/>
    </row>
    <row r="13" spans="2:24" ht="19.5" customHeight="1">
      <c r="B13" s="266"/>
      <c r="C13" s="229" t="s">
        <v>186</v>
      </c>
      <c r="D13" s="304" t="s">
        <v>316</v>
      </c>
      <c r="E13" s="285">
        <v>6150</v>
      </c>
      <c r="F13" s="432"/>
      <c r="G13" s="20"/>
      <c r="H13" s="201"/>
      <c r="I13" s="296"/>
      <c r="J13" s="136"/>
      <c r="K13" s="137"/>
      <c r="L13" s="47"/>
      <c r="M13" s="199" t="s">
        <v>198</v>
      </c>
      <c r="N13" s="275"/>
      <c r="O13" s="290">
        <v>250</v>
      </c>
      <c r="P13" s="432"/>
      <c r="Q13" s="33"/>
      <c r="R13" s="214" t="s">
        <v>203</v>
      </c>
      <c r="S13" s="19"/>
      <c r="T13" s="477">
        <v>350</v>
      </c>
      <c r="U13" s="432"/>
      <c r="V13" s="258"/>
      <c r="W13" s="19"/>
      <c r="X13" s="259"/>
    </row>
    <row r="14" spans="2:24" ht="19.5" customHeight="1">
      <c r="B14" s="265"/>
      <c r="C14" s="204" t="s">
        <v>187</v>
      </c>
      <c r="D14" s="300" t="s">
        <v>297</v>
      </c>
      <c r="E14" s="224">
        <v>1000</v>
      </c>
      <c r="F14" s="433"/>
      <c r="G14" s="38"/>
      <c r="H14" s="202"/>
      <c r="I14" s="297"/>
      <c r="J14" s="140"/>
      <c r="K14" s="70"/>
      <c r="L14" s="37"/>
      <c r="M14" s="202" t="s">
        <v>199</v>
      </c>
      <c r="N14" s="127"/>
      <c r="O14" s="321">
        <v>400</v>
      </c>
      <c r="P14" s="433"/>
      <c r="Q14" s="37"/>
      <c r="R14" s="202" t="s">
        <v>204</v>
      </c>
      <c r="S14" s="38"/>
      <c r="T14" s="58">
        <v>350</v>
      </c>
      <c r="U14" s="433"/>
      <c r="V14" s="258"/>
      <c r="W14" s="19"/>
      <c r="X14" s="259"/>
    </row>
    <row r="15" spans="2:24" ht="19.5" customHeight="1">
      <c r="B15" s="265"/>
      <c r="C15" s="204" t="s">
        <v>188</v>
      </c>
      <c r="D15" s="300" t="s">
        <v>297</v>
      </c>
      <c r="E15" s="224">
        <v>3800</v>
      </c>
      <c r="F15" s="433"/>
      <c r="G15" s="38"/>
      <c r="H15" s="202"/>
      <c r="I15" s="297"/>
      <c r="J15" s="140"/>
      <c r="K15" s="70"/>
      <c r="L15" s="37"/>
      <c r="M15" s="202" t="s">
        <v>200</v>
      </c>
      <c r="N15" s="127"/>
      <c r="O15" s="321">
        <v>1850</v>
      </c>
      <c r="P15" s="433"/>
      <c r="Q15" s="37"/>
      <c r="R15" s="202" t="s">
        <v>205</v>
      </c>
      <c r="S15" s="38"/>
      <c r="T15" s="58">
        <v>150</v>
      </c>
      <c r="U15" s="433"/>
      <c r="V15" s="258"/>
      <c r="W15" s="19"/>
      <c r="X15" s="259"/>
    </row>
    <row r="16" spans="2:24" ht="19.5" customHeight="1">
      <c r="B16" s="265"/>
      <c r="C16" s="330" t="s">
        <v>189</v>
      </c>
      <c r="D16" s="300" t="s">
        <v>297</v>
      </c>
      <c r="E16" s="224">
        <v>900</v>
      </c>
      <c r="F16" s="433"/>
      <c r="G16" s="38"/>
      <c r="H16" s="202"/>
      <c r="I16" s="297"/>
      <c r="J16" s="140"/>
      <c r="K16" s="70"/>
      <c r="L16" s="37"/>
      <c r="M16" s="202" t="s">
        <v>201</v>
      </c>
      <c r="N16" s="127"/>
      <c r="O16" s="321">
        <v>750</v>
      </c>
      <c r="P16" s="433"/>
      <c r="Q16" s="37"/>
      <c r="R16" s="220" t="s">
        <v>202</v>
      </c>
      <c r="S16" s="20"/>
      <c r="T16" s="326">
        <v>200</v>
      </c>
      <c r="U16" s="433"/>
      <c r="V16" s="258"/>
      <c r="W16" s="19"/>
      <c r="X16" s="259"/>
    </row>
    <row r="17" spans="2:24" ht="19.5" customHeight="1">
      <c r="B17" s="265"/>
      <c r="C17" s="330" t="s">
        <v>190</v>
      </c>
      <c r="D17" s="300" t="s">
        <v>297</v>
      </c>
      <c r="E17" s="224">
        <v>1250</v>
      </c>
      <c r="F17" s="433"/>
      <c r="G17" s="38"/>
      <c r="H17" s="202"/>
      <c r="I17" s="297"/>
      <c r="J17" s="140"/>
      <c r="K17" s="70"/>
      <c r="L17" s="37"/>
      <c r="M17" s="202" t="s">
        <v>197</v>
      </c>
      <c r="N17" s="127"/>
      <c r="O17" s="321">
        <v>150</v>
      </c>
      <c r="P17" s="433"/>
      <c r="Q17" s="37"/>
      <c r="R17" s="202"/>
      <c r="S17" s="38"/>
      <c r="T17" s="44"/>
      <c r="U17" s="438"/>
      <c r="V17" s="258"/>
      <c r="W17" s="19"/>
      <c r="X17" s="259"/>
    </row>
    <row r="18" spans="2:24" ht="19.5" customHeight="1">
      <c r="B18" s="265"/>
      <c r="C18" s="426" t="s">
        <v>191</v>
      </c>
      <c r="D18" s="300" t="s">
        <v>297</v>
      </c>
      <c r="E18" s="224">
        <v>2000</v>
      </c>
      <c r="F18" s="433"/>
      <c r="G18" s="38"/>
      <c r="H18" s="196"/>
      <c r="I18" s="297"/>
      <c r="J18" s="140"/>
      <c r="K18" s="70"/>
      <c r="L18" s="37"/>
      <c r="M18" s="201" t="s">
        <v>202</v>
      </c>
      <c r="N18" s="271"/>
      <c r="O18" s="325">
        <v>350</v>
      </c>
      <c r="P18" s="433"/>
      <c r="Q18" s="37"/>
      <c r="R18" s="202"/>
      <c r="S18" s="38"/>
      <c r="T18" s="44"/>
      <c r="U18" s="253"/>
      <c r="V18" s="258"/>
      <c r="W18" s="19"/>
      <c r="X18" s="259"/>
    </row>
    <row r="19" spans="2:24" ht="19.5" customHeight="1">
      <c r="B19" s="265"/>
      <c r="C19" s="204" t="s">
        <v>192</v>
      </c>
      <c r="D19" s="300" t="s">
        <v>297</v>
      </c>
      <c r="E19" s="224">
        <v>1550</v>
      </c>
      <c r="F19" s="433"/>
      <c r="G19" s="38"/>
      <c r="H19" s="202"/>
      <c r="I19" s="297"/>
      <c r="J19" s="140"/>
      <c r="K19" s="70"/>
      <c r="L19" s="37"/>
      <c r="M19" s="202"/>
      <c r="N19" s="127"/>
      <c r="O19" s="321"/>
      <c r="P19" s="438"/>
      <c r="Q19" s="37"/>
      <c r="R19" s="202"/>
      <c r="S19" s="38"/>
      <c r="T19" s="44"/>
      <c r="U19" s="253"/>
      <c r="V19" s="258"/>
      <c r="W19" s="19"/>
      <c r="X19" s="259"/>
    </row>
    <row r="20" spans="2:24" ht="19.5" customHeight="1">
      <c r="B20" s="265"/>
      <c r="C20" s="204" t="s">
        <v>193</v>
      </c>
      <c r="D20" s="300" t="s">
        <v>297</v>
      </c>
      <c r="E20" s="224">
        <v>3500</v>
      </c>
      <c r="F20" s="433"/>
      <c r="G20" s="38"/>
      <c r="H20" s="202"/>
      <c r="I20" s="297"/>
      <c r="J20" s="140"/>
      <c r="K20" s="70"/>
      <c r="L20" s="37"/>
      <c r="M20" s="202"/>
      <c r="N20" s="127"/>
      <c r="O20" s="128"/>
      <c r="P20" s="253"/>
      <c r="Q20" s="37"/>
      <c r="R20" s="202"/>
      <c r="S20" s="38"/>
      <c r="T20" s="44"/>
      <c r="U20" s="253"/>
      <c r="V20" s="258"/>
      <c r="W20" s="19"/>
      <c r="X20" s="259"/>
    </row>
    <row r="21" spans="2:24" ht="19.5" customHeight="1">
      <c r="B21" s="265"/>
      <c r="C21" s="204" t="s">
        <v>194</v>
      </c>
      <c r="D21" s="300" t="s">
        <v>297</v>
      </c>
      <c r="E21" s="224">
        <v>1250</v>
      </c>
      <c r="F21" s="433"/>
      <c r="G21" s="38"/>
      <c r="H21" s="202"/>
      <c r="I21" s="297"/>
      <c r="J21" s="140"/>
      <c r="K21" s="70"/>
      <c r="L21" s="37"/>
      <c r="M21" s="202"/>
      <c r="N21" s="127"/>
      <c r="O21" s="128"/>
      <c r="P21" s="253"/>
      <c r="Q21" s="37"/>
      <c r="R21" s="202"/>
      <c r="S21" s="38"/>
      <c r="T21" s="44"/>
      <c r="U21" s="253"/>
      <c r="V21" s="258"/>
      <c r="W21" s="19"/>
      <c r="X21" s="259"/>
    </row>
    <row r="22" spans="2:24" ht="19.5" customHeight="1">
      <c r="B22" s="265"/>
      <c r="C22" s="231" t="s">
        <v>195</v>
      </c>
      <c r="D22" s="300" t="s">
        <v>297</v>
      </c>
      <c r="E22" s="475">
        <v>1200</v>
      </c>
      <c r="F22" s="433"/>
      <c r="G22" s="38"/>
      <c r="H22" s="202"/>
      <c r="I22" s="297"/>
      <c r="J22" s="140"/>
      <c r="K22" s="70"/>
      <c r="L22" s="37"/>
      <c r="M22" s="202"/>
      <c r="N22" s="127"/>
      <c r="O22" s="128"/>
      <c r="P22" s="253"/>
      <c r="Q22" s="37"/>
      <c r="R22" s="220"/>
      <c r="S22" s="38"/>
      <c r="T22" s="44"/>
      <c r="U22" s="253"/>
      <c r="V22" s="258"/>
      <c r="W22" s="19"/>
      <c r="X22" s="259"/>
    </row>
    <row r="23" spans="2:24" ht="19.5" customHeight="1">
      <c r="B23" s="265" t="s">
        <v>300</v>
      </c>
      <c r="C23" s="203" t="s">
        <v>196</v>
      </c>
      <c r="D23" s="300" t="s">
        <v>304</v>
      </c>
      <c r="E23" s="476">
        <v>3800</v>
      </c>
      <c r="F23" s="433"/>
      <c r="G23" s="38"/>
      <c r="H23" s="202"/>
      <c r="I23" s="297"/>
      <c r="J23" s="140"/>
      <c r="K23" s="70"/>
      <c r="L23" s="37"/>
      <c r="M23" s="202"/>
      <c r="N23" s="127"/>
      <c r="O23" s="128"/>
      <c r="P23" s="253"/>
      <c r="Q23" s="37"/>
      <c r="R23" s="201"/>
      <c r="S23" s="38"/>
      <c r="T23" s="44"/>
      <c r="U23" s="253"/>
      <c r="V23" s="258"/>
      <c r="W23" s="19" t="s">
        <v>492</v>
      </c>
      <c r="X23" s="259"/>
    </row>
    <row r="24" spans="2:24" ht="19.5" customHeight="1">
      <c r="B24" s="265" t="s">
        <v>310</v>
      </c>
      <c r="C24" s="204" t="s">
        <v>179</v>
      </c>
      <c r="D24" s="300" t="s">
        <v>297</v>
      </c>
      <c r="E24" s="172">
        <v>1450</v>
      </c>
      <c r="F24" s="433"/>
      <c r="G24" s="38"/>
      <c r="H24" s="202"/>
      <c r="I24" s="297"/>
      <c r="J24" s="237"/>
      <c r="K24" s="322"/>
      <c r="L24" s="37"/>
      <c r="M24" s="202"/>
      <c r="N24" s="127"/>
      <c r="O24" s="128"/>
      <c r="P24" s="253"/>
      <c r="Q24" s="37"/>
      <c r="R24" s="202"/>
      <c r="S24" s="38"/>
      <c r="T24" s="44"/>
      <c r="U24" s="253"/>
      <c r="V24" s="258"/>
      <c r="W24" s="19" t="s">
        <v>347</v>
      </c>
      <c r="X24" s="259"/>
    </row>
    <row r="25" spans="2:24" ht="19.5" customHeight="1">
      <c r="B25" s="265" t="s">
        <v>319</v>
      </c>
      <c r="C25" s="204" t="s">
        <v>180</v>
      </c>
      <c r="D25" s="300" t="s">
        <v>297</v>
      </c>
      <c r="E25" s="172">
        <v>2100</v>
      </c>
      <c r="F25" s="433"/>
      <c r="G25" s="38"/>
      <c r="H25" s="202"/>
      <c r="I25" s="297"/>
      <c r="J25" s="140"/>
      <c r="K25" s="70"/>
      <c r="L25" s="37"/>
      <c r="M25" s="202"/>
      <c r="N25" s="127"/>
      <c r="O25" s="128"/>
      <c r="P25" s="253"/>
      <c r="Q25" s="37"/>
      <c r="R25" s="202"/>
      <c r="S25" s="38"/>
      <c r="T25" s="44"/>
      <c r="U25" s="253"/>
      <c r="V25" s="258"/>
      <c r="W25" s="19" t="s">
        <v>513</v>
      </c>
      <c r="X25" s="259"/>
    </row>
    <row r="26" spans="2:24" ht="19.5" customHeight="1">
      <c r="B26" s="265"/>
      <c r="C26" s="204" t="s">
        <v>181</v>
      </c>
      <c r="D26" s="300" t="s">
        <v>297</v>
      </c>
      <c r="E26" s="172">
        <v>1150</v>
      </c>
      <c r="F26" s="433"/>
      <c r="G26" s="38"/>
      <c r="H26" s="202"/>
      <c r="I26" s="297"/>
      <c r="J26" s="140"/>
      <c r="K26" s="70"/>
      <c r="L26" s="37"/>
      <c r="M26" s="202"/>
      <c r="N26" s="127"/>
      <c r="O26" s="128"/>
      <c r="P26" s="253"/>
      <c r="Q26" s="37"/>
      <c r="R26" s="202"/>
      <c r="S26" s="38"/>
      <c r="T26" s="44"/>
      <c r="U26" s="253"/>
      <c r="V26" s="258"/>
      <c r="W26" s="19"/>
      <c r="X26" s="259"/>
    </row>
    <row r="27" spans="2:24" ht="19.5" customHeight="1">
      <c r="B27" s="265"/>
      <c r="C27" s="204" t="s">
        <v>182</v>
      </c>
      <c r="D27" s="300" t="s">
        <v>304</v>
      </c>
      <c r="E27" s="172">
        <v>1200</v>
      </c>
      <c r="F27" s="433"/>
      <c r="G27" s="38"/>
      <c r="H27" s="202"/>
      <c r="I27" s="297"/>
      <c r="J27" s="140"/>
      <c r="K27" s="70"/>
      <c r="L27" s="37"/>
      <c r="M27" s="202"/>
      <c r="N27" s="294"/>
      <c r="O27" s="128"/>
      <c r="P27" s="253"/>
      <c r="Q27" s="37"/>
      <c r="R27" s="202"/>
      <c r="S27" s="38"/>
      <c r="T27" s="44"/>
      <c r="U27" s="253"/>
      <c r="V27" s="258"/>
      <c r="W27" s="19"/>
      <c r="X27" s="259"/>
    </row>
    <row r="28" spans="2:24" ht="19.5" customHeight="1">
      <c r="B28" s="266" t="s">
        <v>320</v>
      </c>
      <c r="C28" s="330" t="s">
        <v>183</v>
      </c>
      <c r="D28" s="300" t="s">
        <v>297</v>
      </c>
      <c r="E28" s="172">
        <v>2050</v>
      </c>
      <c r="F28" s="433"/>
      <c r="G28" s="20"/>
      <c r="H28" s="203"/>
      <c r="I28" s="296"/>
      <c r="J28" s="192"/>
      <c r="K28" s="50"/>
      <c r="L28" s="33"/>
      <c r="M28" s="203"/>
      <c r="N28" s="328"/>
      <c r="O28" s="325"/>
      <c r="P28" s="329"/>
      <c r="Q28" s="33"/>
      <c r="R28" s="231"/>
      <c r="S28" s="20"/>
      <c r="T28" s="326"/>
      <c r="U28" s="329"/>
      <c r="V28" s="258"/>
      <c r="W28" s="19" t="s">
        <v>493</v>
      </c>
      <c r="X28" s="259"/>
    </row>
    <row r="29" spans="2:24" ht="19.5" customHeight="1">
      <c r="B29" s="265"/>
      <c r="C29" s="330" t="s">
        <v>184</v>
      </c>
      <c r="D29" s="300" t="s">
        <v>297</v>
      </c>
      <c r="E29" s="172">
        <v>1600</v>
      </c>
      <c r="F29" s="433"/>
      <c r="G29" s="38"/>
      <c r="H29" s="204"/>
      <c r="I29" s="297"/>
      <c r="J29" s="140"/>
      <c r="K29" s="70"/>
      <c r="L29" s="37"/>
      <c r="M29" s="202"/>
      <c r="N29" s="127"/>
      <c r="O29" s="128"/>
      <c r="P29" s="40"/>
      <c r="Q29" s="37"/>
      <c r="R29" s="38"/>
      <c r="S29" s="38"/>
      <c r="T29" s="44"/>
      <c r="U29" s="40"/>
      <c r="V29" s="258"/>
      <c r="W29" s="19"/>
      <c r="X29" s="259"/>
    </row>
    <row r="30" spans="2:24" ht="19.5" customHeight="1">
      <c r="B30" s="265"/>
      <c r="C30" s="330" t="s">
        <v>185</v>
      </c>
      <c r="D30" s="300" t="s">
        <v>297</v>
      </c>
      <c r="E30" s="172">
        <v>1300</v>
      </c>
      <c r="F30" s="433"/>
      <c r="G30" s="38"/>
      <c r="H30" s="204"/>
      <c r="I30" s="297"/>
      <c r="J30" s="140"/>
      <c r="K30" s="70"/>
      <c r="L30" s="37"/>
      <c r="M30" s="202"/>
      <c r="N30" s="127"/>
      <c r="O30" s="128"/>
      <c r="P30" s="40"/>
      <c r="Q30" s="37"/>
      <c r="R30" s="38"/>
      <c r="S30" s="38"/>
      <c r="T30" s="44"/>
      <c r="U30" s="40"/>
      <c r="V30" s="258"/>
      <c r="W30" s="19"/>
      <c r="X30" s="259"/>
    </row>
    <row r="31" spans="2:24" ht="19.5" customHeight="1">
      <c r="B31" s="268"/>
      <c r="C31" s="164"/>
      <c r="D31" s="157"/>
      <c r="E31" s="165"/>
      <c r="F31" s="71"/>
      <c r="G31" s="23"/>
      <c r="H31" s="159"/>
      <c r="I31" s="157"/>
      <c r="J31" s="130"/>
      <c r="K31" s="65"/>
      <c r="L31" s="32"/>
      <c r="M31" s="164"/>
      <c r="N31" s="166"/>
      <c r="O31" s="167"/>
      <c r="P31" s="35"/>
      <c r="Q31" s="32"/>
      <c r="R31" s="23"/>
      <c r="S31" s="23"/>
      <c r="T31" s="45"/>
      <c r="U31" s="35"/>
      <c r="V31" s="258"/>
      <c r="W31" s="19"/>
      <c r="X31" s="259"/>
    </row>
    <row r="32" spans="2:24" ht="19.5" customHeight="1">
      <c r="B32" s="583" t="s">
        <v>1</v>
      </c>
      <c r="C32" s="584"/>
      <c r="D32" s="584"/>
      <c r="E32" s="63">
        <f>SUM(E13:E31)</f>
        <v>37250</v>
      </c>
      <c r="F32" s="71">
        <f>SUM(F13:F31)</f>
        <v>0</v>
      </c>
      <c r="G32" s="584" t="s">
        <v>1</v>
      </c>
      <c r="H32" s="584"/>
      <c r="I32" s="584"/>
      <c r="J32" s="63">
        <f>SUM(J13:J30)</f>
        <v>0</v>
      </c>
      <c r="K32" s="65">
        <f>SUM(K13:K31)</f>
        <v>0</v>
      </c>
      <c r="L32" s="583" t="s">
        <v>1</v>
      </c>
      <c r="M32" s="584"/>
      <c r="N32" s="585"/>
      <c r="O32" s="64">
        <f>SUM(O13:O31)</f>
        <v>3750</v>
      </c>
      <c r="P32" s="35">
        <f>SUM(P13:P31)</f>
        <v>0</v>
      </c>
      <c r="Q32" s="583" t="s">
        <v>1</v>
      </c>
      <c r="R32" s="584"/>
      <c r="S32" s="585"/>
      <c r="T32" s="41">
        <f>SUM(T13:T31)</f>
        <v>1050</v>
      </c>
      <c r="U32" s="35">
        <f>SUM(U13:U31)</f>
        <v>0</v>
      </c>
      <c r="V32" s="260"/>
      <c r="W32" s="72"/>
      <c r="X32" s="261"/>
    </row>
    <row r="33" spans="2:29" s="3" customFormat="1" ht="13.5" customHeight="1">
      <c r="B33" s="11" t="s">
        <v>487</v>
      </c>
      <c r="C33" s="9"/>
      <c r="D33" s="1"/>
      <c r="E33" s="442"/>
      <c r="F33" s="443"/>
      <c r="G33" s="1"/>
      <c r="H33" s="1"/>
      <c r="I33" s="1"/>
      <c r="J33" s="442"/>
      <c r="K33" s="444"/>
      <c r="L33" s="1"/>
      <c r="M33" s="1"/>
      <c r="N33" s="1"/>
      <c r="O33" s="442"/>
      <c r="P33" s="445"/>
      <c r="Q33" s="1"/>
      <c r="R33" s="1"/>
      <c r="S33" s="1"/>
      <c r="T33" s="442"/>
      <c r="U33" s="444"/>
      <c r="V33" s="1"/>
      <c r="W33" s="1"/>
      <c r="X33" s="1"/>
      <c r="Y33" s="445"/>
      <c r="Z33" s="447"/>
      <c r="AA33" s="448"/>
      <c r="AB33" s="441"/>
      <c r="AC33" s="447"/>
    </row>
    <row r="34" spans="2:28" s="3" customFormat="1" ht="14.25" customHeight="1">
      <c r="B34" s="519" t="s">
        <v>489</v>
      </c>
      <c r="C34" s="520"/>
      <c r="D34" s="520"/>
      <c r="E34" s="520"/>
      <c r="F34" s="520"/>
      <c r="G34" s="520"/>
      <c r="H34" s="520"/>
      <c r="I34" s="520"/>
      <c r="J34" s="520"/>
      <c r="K34" s="520"/>
      <c r="L34" s="520"/>
      <c r="M34" s="520"/>
      <c r="N34" s="520"/>
      <c r="O34" s="520"/>
      <c r="P34" s="520"/>
      <c r="Q34" s="520"/>
      <c r="R34" s="520"/>
      <c r="S34" s="520"/>
      <c r="T34" s="520"/>
      <c r="U34" s="520"/>
      <c r="V34" s="520"/>
      <c r="W34" s="520"/>
      <c r="X34" s="520"/>
      <c r="Y34" s="413"/>
      <c r="Z34" s="413"/>
      <c r="AA34" s="413"/>
      <c r="AB34" s="413"/>
    </row>
    <row r="35" spans="2:28" s="3" customFormat="1" ht="14.25" customHeight="1">
      <c r="B35" s="519" t="s">
        <v>485</v>
      </c>
      <c r="C35" s="520"/>
      <c r="D35" s="520"/>
      <c r="E35" s="520"/>
      <c r="F35" s="520"/>
      <c r="G35" s="520"/>
      <c r="H35" s="520"/>
      <c r="I35" s="520"/>
      <c r="J35" s="520"/>
      <c r="K35" s="520"/>
      <c r="L35" s="520"/>
      <c r="M35" s="520"/>
      <c r="N35" s="520"/>
      <c r="O35" s="520"/>
      <c r="P35" s="520"/>
      <c r="Q35" s="520"/>
      <c r="R35" s="520"/>
      <c r="S35" s="520"/>
      <c r="T35" s="520"/>
      <c r="U35" s="520"/>
      <c r="V35" s="520"/>
      <c r="W35" s="520"/>
      <c r="X35" s="520"/>
      <c r="Y35" s="413"/>
      <c r="Z35" s="413"/>
      <c r="AA35" s="413"/>
      <c r="AB35" s="413"/>
    </row>
    <row r="36" spans="2:28" s="3" customFormat="1" ht="13.5">
      <c r="B36" s="519" t="s">
        <v>486</v>
      </c>
      <c r="C36" s="611"/>
      <c r="D36" s="611"/>
      <c r="E36" s="611"/>
      <c r="F36" s="611"/>
      <c r="G36" s="611"/>
      <c r="H36" s="611"/>
      <c r="I36" s="611"/>
      <c r="J36" s="611"/>
      <c r="K36" s="611"/>
      <c r="L36" s="611"/>
      <c r="M36" s="611"/>
      <c r="N36" s="611"/>
      <c r="O36" s="611"/>
      <c r="P36" s="611"/>
      <c r="Q36" s="611"/>
      <c r="R36" s="611"/>
      <c r="S36" s="611"/>
      <c r="T36" s="611"/>
      <c r="U36" s="611"/>
      <c r="V36" s="611"/>
      <c r="W36" s="611"/>
      <c r="X36" s="611"/>
      <c r="Y36" s="413"/>
      <c r="Z36" s="413"/>
      <c r="AA36" s="413"/>
      <c r="AB36" s="413"/>
    </row>
    <row r="37" spans="2:25" s="3" customFormat="1" ht="8.25" customHeight="1">
      <c r="B37" s="11"/>
      <c r="C37" s="1"/>
      <c r="D37" s="1"/>
      <c r="E37" s="442"/>
      <c r="F37" s="443"/>
      <c r="G37" s="1"/>
      <c r="H37" s="1"/>
      <c r="I37" s="1"/>
      <c r="J37" s="442"/>
      <c r="K37" s="444"/>
      <c r="L37" s="1"/>
      <c r="M37" s="1"/>
      <c r="N37" s="1"/>
      <c r="O37" s="442"/>
      <c r="P37" s="445"/>
      <c r="Q37" s="1"/>
      <c r="R37" s="1"/>
      <c r="S37" s="1"/>
      <c r="T37" s="442"/>
      <c r="U37" s="444"/>
      <c r="V37" s="1"/>
      <c r="W37" s="1"/>
      <c r="X37" s="1"/>
      <c r="Y37" s="445"/>
    </row>
    <row r="38" spans="2:24" ht="21" customHeight="1">
      <c r="B38" s="18" t="s">
        <v>344</v>
      </c>
      <c r="C38" s="19"/>
      <c r="E38" s="19"/>
      <c r="F38" s="19"/>
      <c r="J38" s="19"/>
      <c r="K38" s="19"/>
      <c r="M38" s="19"/>
      <c r="O38" s="19"/>
      <c r="P38" s="19"/>
      <c r="R38" s="20"/>
      <c r="T38" s="25"/>
      <c r="U38" s="26"/>
      <c r="W38" s="547" t="str">
        <f>'三河集計表'!O31</f>
        <v>（2021年10月現在）</v>
      </c>
      <c r="X38" s="548"/>
    </row>
    <row r="39" ht="6" customHeight="1"/>
    <row r="40" ht="36.75" customHeight="1"/>
  </sheetData>
  <sheetProtection password="CCCF" sheet="1" selectLockedCells="1"/>
  <mergeCells count="44">
    <mergeCell ref="B12:E12"/>
    <mergeCell ref="G12:J12"/>
    <mergeCell ref="L12:O12"/>
    <mergeCell ref="Q12:T12"/>
    <mergeCell ref="B10:D10"/>
    <mergeCell ref="G10:I10"/>
    <mergeCell ref="C11:E11"/>
    <mergeCell ref="F11:G11"/>
    <mergeCell ref="H11:I11"/>
    <mergeCell ref="O11:P11"/>
    <mergeCell ref="G32:I32"/>
    <mergeCell ref="L32:N32"/>
    <mergeCell ref="Q32:S32"/>
    <mergeCell ref="V12:X12"/>
    <mergeCell ref="G5:J5"/>
    <mergeCell ref="L5:O5"/>
    <mergeCell ref="Q5:T5"/>
    <mergeCell ref="Q11:R11"/>
    <mergeCell ref="T3:U3"/>
    <mergeCell ref="V3:W3"/>
    <mergeCell ref="G3:L3"/>
    <mergeCell ref="E3:F3"/>
    <mergeCell ref="M3:N3"/>
    <mergeCell ref="O3:S3"/>
    <mergeCell ref="F4:G4"/>
    <mergeCell ref="H4:I4"/>
    <mergeCell ref="O4:P4"/>
    <mergeCell ref="Q4:R4"/>
    <mergeCell ref="B34:X34"/>
    <mergeCell ref="B5:E5"/>
    <mergeCell ref="L10:N10"/>
    <mergeCell ref="Q10:S10"/>
    <mergeCell ref="V5:X5"/>
    <mergeCell ref="B32:D32"/>
    <mergeCell ref="B35:X35"/>
    <mergeCell ref="B36:X36"/>
    <mergeCell ref="W38:X38"/>
    <mergeCell ref="E2:F2"/>
    <mergeCell ref="M2:N2"/>
    <mergeCell ref="O2:S2"/>
    <mergeCell ref="T2:U2"/>
    <mergeCell ref="V2:X2"/>
    <mergeCell ref="G2:L2"/>
    <mergeCell ref="C4:E4"/>
  </mergeCells>
  <conditionalFormatting sqref="F6">
    <cfRule type="expression" priority="34" dxfId="0" stopIfTrue="1">
      <formula>F6&gt;E6</formula>
    </cfRule>
  </conditionalFormatting>
  <conditionalFormatting sqref="F13">
    <cfRule type="expression" priority="33" dxfId="0" stopIfTrue="1">
      <formula>F13&gt;E13</formula>
    </cfRule>
  </conditionalFormatting>
  <conditionalFormatting sqref="F14">
    <cfRule type="expression" priority="32" dxfId="0" stopIfTrue="1">
      <formula>F14&gt;E14</formula>
    </cfRule>
  </conditionalFormatting>
  <conditionalFormatting sqref="F15">
    <cfRule type="expression" priority="31" dxfId="0" stopIfTrue="1">
      <formula>F15&gt;E15</formula>
    </cfRule>
  </conditionalFormatting>
  <conditionalFormatting sqref="F16">
    <cfRule type="expression" priority="30" dxfId="0" stopIfTrue="1">
      <formula>F16&gt;E16</formula>
    </cfRule>
  </conditionalFormatting>
  <conditionalFormatting sqref="F17">
    <cfRule type="expression" priority="29" dxfId="0" stopIfTrue="1">
      <formula>F17&gt;E17</formula>
    </cfRule>
  </conditionalFormatting>
  <conditionalFormatting sqref="F18">
    <cfRule type="expression" priority="28" dxfId="0" stopIfTrue="1">
      <formula>F18&gt;E18</formula>
    </cfRule>
  </conditionalFormatting>
  <conditionalFormatting sqref="F19">
    <cfRule type="expression" priority="27" dxfId="0" stopIfTrue="1">
      <formula>F19&gt;E19</formula>
    </cfRule>
  </conditionalFormatting>
  <conditionalFormatting sqref="F20">
    <cfRule type="expression" priority="26" dxfId="0" stopIfTrue="1">
      <formula>F20&gt;E20</formula>
    </cfRule>
  </conditionalFormatting>
  <conditionalFormatting sqref="F21">
    <cfRule type="expression" priority="25" dxfId="0" stopIfTrue="1">
      <formula>F21&gt;E21</formula>
    </cfRule>
  </conditionalFormatting>
  <conditionalFormatting sqref="F22">
    <cfRule type="expression" priority="24" dxfId="0" stopIfTrue="1">
      <formula>F22&gt;E22</formula>
    </cfRule>
  </conditionalFormatting>
  <conditionalFormatting sqref="F23">
    <cfRule type="expression" priority="23" dxfId="0" stopIfTrue="1">
      <formula>F23&gt;E23</formula>
    </cfRule>
  </conditionalFormatting>
  <conditionalFormatting sqref="F24">
    <cfRule type="expression" priority="22" dxfId="0" stopIfTrue="1">
      <formula>F24&gt;E24</formula>
    </cfRule>
  </conditionalFormatting>
  <conditionalFormatting sqref="F25">
    <cfRule type="expression" priority="21" dxfId="0" stopIfTrue="1">
      <formula>F25&gt;E25</formula>
    </cfRule>
  </conditionalFormatting>
  <conditionalFormatting sqref="F26">
    <cfRule type="expression" priority="20" dxfId="0" stopIfTrue="1">
      <formula>F26&gt;E26</formula>
    </cfRule>
  </conditionalFormatting>
  <conditionalFormatting sqref="F27">
    <cfRule type="expression" priority="19" dxfId="0" stopIfTrue="1">
      <formula>F27&gt;E27</formula>
    </cfRule>
  </conditionalFormatting>
  <conditionalFormatting sqref="F28">
    <cfRule type="expression" priority="18" dxfId="0" stopIfTrue="1">
      <formula>F28&gt;E28</formula>
    </cfRule>
  </conditionalFormatting>
  <conditionalFormatting sqref="F29">
    <cfRule type="expression" priority="17" dxfId="0" stopIfTrue="1">
      <formula>F29&gt;E29</formula>
    </cfRule>
  </conditionalFormatting>
  <conditionalFormatting sqref="F30">
    <cfRule type="expression" priority="16" dxfId="0" stopIfTrue="1">
      <formula>F30&gt;E30</formula>
    </cfRule>
  </conditionalFormatting>
  <conditionalFormatting sqref="P13">
    <cfRule type="expression" priority="14" dxfId="0" stopIfTrue="1">
      <formula>P13&gt;O13</formula>
    </cfRule>
  </conditionalFormatting>
  <conditionalFormatting sqref="P14">
    <cfRule type="expression" priority="13" dxfId="0" stopIfTrue="1">
      <formula>P14&gt;O14</formula>
    </cfRule>
  </conditionalFormatting>
  <conditionalFormatting sqref="P15">
    <cfRule type="expression" priority="12" dxfId="0" stopIfTrue="1">
      <formula>P15&gt;O15</formula>
    </cfRule>
  </conditionalFormatting>
  <conditionalFormatting sqref="P16">
    <cfRule type="expression" priority="11" dxfId="0" stopIfTrue="1">
      <formula>P16&gt;O16</formula>
    </cfRule>
  </conditionalFormatting>
  <conditionalFormatting sqref="P17">
    <cfRule type="expression" priority="10" dxfId="0" stopIfTrue="1">
      <formula>P17&gt;O17</formula>
    </cfRule>
  </conditionalFormatting>
  <conditionalFormatting sqref="P18">
    <cfRule type="expression" priority="9" dxfId="0" stopIfTrue="1">
      <formula>P18&gt;O18</formula>
    </cfRule>
  </conditionalFormatting>
  <conditionalFormatting sqref="U6">
    <cfRule type="expression" priority="8" dxfId="0" stopIfTrue="1">
      <formula>U6&gt;T6</formula>
    </cfRule>
  </conditionalFormatting>
  <conditionalFormatting sqref="U7">
    <cfRule type="expression" priority="7" dxfId="0" stopIfTrue="1">
      <formula>U7&gt;T7</formula>
    </cfRule>
  </conditionalFormatting>
  <conditionalFormatting sqref="U8">
    <cfRule type="expression" priority="6" dxfId="0" stopIfTrue="1">
      <formula>U8&gt;T8</formula>
    </cfRule>
  </conditionalFormatting>
  <conditionalFormatting sqref="U13">
    <cfRule type="expression" priority="5" dxfId="0" stopIfTrue="1">
      <formula>U13&gt;T13</formula>
    </cfRule>
  </conditionalFormatting>
  <conditionalFormatting sqref="U14">
    <cfRule type="expression" priority="4" dxfId="0" stopIfTrue="1">
      <formula>U14&gt;T14</formula>
    </cfRule>
  </conditionalFormatting>
  <conditionalFormatting sqref="U15">
    <cfRule type="expression" priority="3" dxfId="0" stopIfTrue="1">
      <formula>U15&gt;T15</formula>
    </cfRule>
  </conditionalFormatting>
  <conditionalFormatting sqref="U16">
    <cfRule type="expression" priority="2" dxfId="0" stopIfTrue="1">
      <formula>U16&gt;T16</formula>
    </cfRule>
  </conditionalFormatting>
  <conditionalFormatting sqref="P6">
    <cfRule type="expression" priority="1" dxfId="0" stopIfTrue="1">
      <formula>P6&gt;O6</formula>
    </cfRule>
  </conditionalFormatting>
  <dataValidations count="3">
    <dataValidation operator="lessThanOrEqual" allowBlank="1" showInputMessage="1" showErrorMessage="1" sqref="M8:O9 S6:T9 O6:O7 J6:J7 H8:J9 C8:E9 R9 B33:B37 C33:Y33 C37:Y37 H13:I31 M13:O31 C31:E31"/>
    <dataValidation type="custom" allowBlank="1" showInputMessage="1" showErrorMessage="1" sqref="F7">
      <formula1>AND(F7&lt;=E7,MOD(F7,50)=0)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 F13:F30 P13:P18 P6 U6:U8 U13:U16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7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4921875" style="18" customWidth="1"/>
    <col min="2" max="2" width="3.00390625" style="18" customWidth="1"/>
    <col min="3" max="3" width="13.25390625" style="18" customWidth="1"/>
    <col min="4" max="4" width="4.75390625" style="18" customWidth="1"/>
    <col min="5" max="5" width="8.125" style="18" customWidth="1"/>
    <col min="6" max="6" width="9.75390625" style="18" customWidth="1"/>
    <col min="7" max="7" width="0.74609375" style="18" customWidth="1"/>
    <col min="8" max="8" width="13.25390625" style="18" customWidth="1"/>
    <col min="9" max="9" width="3.50390625" style="18" customWidth="1"/>
    <col min="10" max="10" width="7.75390625" style="18" customWidth="1"/>
    <col min="11" max="11" width="8.625" style="18" customWidth="1"/>
    <col min="12" max="12" width="0.875" style="18" customWidth="1"/>
    <col min="13" max="13" width="13.25390625" style="18" customWidth="1"/>
    <col min="14" max="14" width="4.625" style="18" customWidth="1"/>
    <col min="15" max="15" width="7.75390625" style="18" customWidth="1"/>
    <col min="16" max="16" width="8.625" style="18" customWidth="1"/>
    <col min="17" max="17" width="1.00390625" style="18" customWidth="1"/>
    <col min="18" max="18" width="13.25390625" style="18" customWidth="1"/>
    <col min="19" max="19" width="3.625" style="18" customWidth="1"/>
    <col min="20" max="20" width="7.75390625" style="18" customWidth="1"/>
    <col min="21" max="21" width="8.625" style="18" customWidth="1"/>
    <col min="22" max="22" width="0.74609375" style="18" customWidth="1"/>
    <col min="23" max="23" width="24.625" style="18" customWidth="1"/>
    <col min="24" max="24" width="8.875" style="18" customWidth="1"/>
    <col min="25" max="16384" width="9.00390625" style="18" customWidth="1"/>
  </cols>
  <sheetData>
    <row r="1" spans="7:149" ht="8.25" customHeight="1">
      <c r="G1" s="19"/>
      <c r="H1" s="19"/>
      <c r="I1" s="19"/>
      <c r="J1" s="20"/>
      <c r="K1" s="20"/>
      <c r="L1" s="19"/>
      <c r="M1" s="19"/>
      <c r="N1" s="19"/>
      <c r="O1" s="20"/>
      <c r="P1" s="20"/>
      <c r="Q1" s="19"/>
      <c r="R1" s="20"/>
      <c r="S1" s="19"/>
      <c r="T1" s="20"/>
      <c r="U1" s="20"/>
      <c r="V1" s="19"/>
      <c r="W1" s="20"/>
      <c r="X1" s="20"/>
      <c r="ES1" s="19"/>
    </row>
    <row r="2" spans="2:149" ht="28.5" customHeight="1">
      <c r="B2" s="8" t="s">
        <v>9</v>
      </c>
      <c r="C2" s="8"/>
      <c r="D2" s="8"/>
      <c r="E2" s="576" t="s">
        <v>2</v>
      </c>
      <c r="F2" s="578"/>
      <c r="G2" s="603">
        <f>'三河集計表'!E3</f>
        <v>0</v>
      </c>
      <c r="H2" s="603"/>
      <c r="I2" s="603"/>
      <c r="J2" s="603"/>
      <c r="K2" s="603"/>
      <c r="L2" s="603"/>
      <c r="M2" s="598" t="s">
        <v>3</v>
      </c>
      <c r="N2" s="599"/>
      <c r="O2" s="600">
        <f>'三河集計表'!J3</f>
        <v>0</v>
      </c>
      <c r="P2" s="601"/>
      <c r="Q2" s="601"/>
      <c r="R2" s="601"/>
      <c r="S2" s="602"/>
      <c r="T2" s="576" t="s">
        <v>4</v>
      </c>
      <c r="U2" s="578"/>
      <c r="V2" s="603">
        <f>'三河集計表'!N3</f>
        <v>0</v>
      </c>
      <c r="W2" s="603"/>
      <c r="X2" s="604"/>
      <c r="ES2" s="19"/>
    </row>
    <row r="3" spans="1:24" ht="28.5" customHeight="1">
      <c r="A3" s="19"/>
      <c r="B3" s="29"/>
      <c r="C3" s="29"/>
      <c r="D3" s="29"/>
      <c r="E3" s="583" t="s">
        <v>5</v>
      </c>
      <c r="F3" s="589"/>
      <c r="G3" s="597">
        <f>'三河集計表'!E4</f>
        <v>0</v>
      </c>
      <c r="H3" s="597"/>
      <c r="I3" s="597"/>
      <c r="J3" s="597"/>
      <c r="K3" s="597"/>
      <c r="L3" s="597"/>
      <c r="M3" s="590" t="s">
        <v>6</v>
      </c>
      <c r="N3" s="591"/>
      <c r="O3" s="592">
        <f>'三河集計表'!J4</f>
        <v>0</v>
      </c>
      <c r="P3" s="593"/>
      <c r="Q3" s="593"/>
      <c r="R3" s="593"/>
      <c r="S3" s="594"/>
      <c r="T3" s="583" t="s">
        <v>7</v>
      </c>
      <c r="U3" s="589"/>
      <c r="V3" s="595">
        <f>SUM(O4+O19)</f>
        <v>0</v>
      </c>
      <c r="W3" s="596"/>
      <c r="X3" s="46" t="s">
        <v>0</v>
      </c>
    </row>
    <row r="4" spans="2:46" ht="30" customHeight="1">
      <c r="B4" s="19"/>
      <c r="C4" s="586" t="s">
        <v>206</v>
      </c>
      <c r="D4" s="586"/>
      <c r="E4" s="586"/>
      <c r="F4" s="587" t="s">
        <v>8</v>
      </c>
      <c r="G4" s="587"/>
      <c r="H4" s="588">
        <f>SUM(E18+J18+O18+T18)</f>
        <v>10800</v>
      </c>
      <c r="I4" s="587"/>
      <c r="J4" s="5" t="s">
        <v>0</v>
      </c>
      <c r="K4" s="5" t="s">
        <v>11</v>
      </c>
      <c r="L4" s="6"/>
      <c r="M4" s="7" t="s">
        <v>10</v>
      </c>
      <c r="N4" s="6"/>
      <c r="O4" s="579">
        <f>SUM(F18+K18+P18+U18)</f>
        <v>0</v>
      </c>
      <c r="P4" s="580"/>
      <c r="Q4" s="581" t="s">
        <v>0</v>
      </c>
      <c r="R4" s="581"/>
      <c r="S4" s="19"/>
      <c r="T4" s="26"/>
      <c r="U4" s="26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</row>
    <row r="5" spans="2:24" ht="19.5" customHeight="1">
      <c r="B5" s="576" t="s">
        <v>14</v>
      </c>
      <c r="C5" s="577"/>
      <c r="D5" s="577"/>
      <c r="E5" s="582"/>
      <c r="F5" s="24" t="s">
        <v>12</v>
      </c>
      <c r="G5" s="577" t="s">
        <v>15</v>
      </c>
      <c r="H5" s="577"/>
      <c r="I5" s="577"/>
      <c r="J5" s="582"/>
      <c r="K5" s="22" t="s">
        <v>12</v>
      </c>
      <c r="L5" s="576" t="s">
        <v>16</v>
      </c>
      <c r="M5" s="577"/>
      <c r="N5" s="577"/>
      <c r="O5" s="577"/>
      <c r="P5" s="42" t="s">
        <v>12</v>
      </c>
      <c r="Q5" s="577" t="s">
        <v>13</v>
      </c>
      <c r="R5" s="577"/>
      <c r="S5" s="577"/>
      <c r="T5" s="582"/>
      <c r="U5" s="24" t="s">
        <v>12</v>
      </c>
      <c r="V5" s="576" t="s">
        <v>298</v>
      </c>
      <c r="W5" s="577"/>
      <c r="X5" s="578"/>
    </row>
    <row r="6" spans="2:24" ht="19.5" customHeight="1">
      <c r="B6" s="33"/>
      <c r="C6" s="229" t="s">
        <v>207</v>
      </c>
      <c r="D6" s="304" t="s">
        <v>321</v>
      </c>
      <c r="E6" s="478">
        <v>4300</v>
      </c>
      <c r="F6" s="432"/>
      <c r="G6" s="20"/>
      <c r="H6" s="201"/>
      <c r="I6" s="296"/>
      <c r="J6" s="113"/>
      <c r="K6" s="17"/>
      <c r="L6" s="47"/>
      <c r="M6" s="214"/>
      <c r="N6" s="272"/>
      <c r="O6" s="285"/>
      <c r="P6" s="469"/>
      <c r="Q6" s="47"/>
      <c r="R6" s="214"/>
      <c r="S6" s="296"/>
      <c r="T6" s="183"/>
      <c r="U6" s="55"/>
      <c r="V6" s="258"/>
      <c r="W6" s="11" t="s">
        <v>325</v>
      </c>
      <c r="X6" s="259"/>
    </row>
    <row r="7" spans="2:24" ht="19.5" customHeight="1">
      <c r="B7" s="37"/>
      <c r="C7" s="204" t="s">
        <v>212</v>
      </c>
      <c r="D7" s="300" t="s">
        <v>323</v>
      </c>
      <c r="E7" s="172">
        <v>2700</v>
      </c>
      <c r="F7" s="433"/>
      <c r="G7" s="38"/>
      <c r="H7" s="202"/>
      <c r="I7" s="297"/>
      <c r="J7" s="117"/>
      <c r="K7" s="43"/>
      <c r="L7" s="37"/>
      <c r="M7" s="115"/>
      <c r="N7" s="273"/>
      <c r="O7" s="154"/>
      <c r="P7" s="77"/>
      <c r="Q7" s="37"/>
      <c r="R7" s="202"/>
      <c r="S7" s="297"/>
      <c r="T7" s="117"/>
      <c r="U7" s="40"/>
      <c r="V7" s="258"/>
      <c r="W7" s="267" t="s">
        <v>326</v>
      </c>
      <c r="X7" s="259"/>
    </row>
    <row r="8" spans="2:24" ht="19.5" customHeight="1">
      <c r="B8" s="37" t="s">
        <v>324</v>
      </c>
      <c r="C8" s="204" t="s">
        <v>291</v>
      </c>
      <c r="D8" s="300" t="s">
        <v>322</v>
      </c>
      <c r="E8" s="172">
        <v>500</v>
      </c>
      <c r="F8" s="433"/>
      <c r="G8" s="38"/>
      <c r="H8" s="125"/>
      <c r="I8" s="297"/>
      <c r="J8" s="117"/>
      <c r="K8" s="43"/>
      <c r="L8" s="37"/>
      <c r="M8" s="203"/>
      <c r="N8" s="305"/>
      <c r="O8" s="179"/>
      <c r="P8" s="77"/>
      <c r="Q8" s="37"/>
      <c r="R8" s="169"/>
      <c r="S8" s="309"/>
      <c r="T8" s="155"/>
      <c r="U8" s="40"/>
      <c r="V8" s="258"/>
      <c r="W8" s="19"/>
      <c r="X8" s="259"/>
    </row>
    <row r="9" spans="2:24" ht="19.5" customHeight="1">
      <c r="B9" s="37"/>
      <c r="C9" s="204"/>
      <c r="D9" s="302"/>
      <c r="E9" s="172"/>
      <c r="F9" s="40"/>
      <c r="G9" s="38"/>
      <c r="H9" s="233"/>
      <c r="I9" s="297"/>
      <c r="J9" s="117"/>
      <c r="K9" s="43"/>
      <c r="L9" s="37"/>
      <c r="M9" s="169"/>
      <c r="N9" s="310"/>
      <c r="O9" s="179"/>
      <c r="P9" s="77"/>
      <c r="Q9" s="37"/>
      <c r="R9" s="169"/>
      <c r="S9" s="311"/>
      <c r="T9" s="155"/>
      <c r="U9" s="40"/>
      <c r="V9" s="258"/>
      <c r="W9" s="19"/>
      <c r="X9" s="259"/>
    </row>
    <row r="10" spans="2:24" ht="19.5" customHeight="1">
      <c r="B10" s="81"/>
      <c r="C10" s="251" t="s">
        <v>213</v>
      </c>
      <c r="D10" s="306"/>
      <c r="E10" s="289"/>
      <c r="F10" s="84"/>
      <c r="G10" s="38"/>
      <c r="H10" s="169"/>
      <c r="I10" s="297"/>
      <c r="J10" s="117"/>
      <c r="K10" s="43"/>
      <c r="L10" s="37"/>
      <c r="M10" s="169"/>
      <c r="N10" s="310"/>
      <c r="O10" s="179"/>
      <c r="P10" s="77"/>
      <c r="Q10" s="37"/>
      <c r="R10" s="169"/>
      <c r="S10" s="311"/>
      <c r="T10" s="155"/>
      <c r="U10" s="40"/>
      <c r="V10" s="258"/>
      <c r="W10" s="19"/>
      <c r="X10" s="259"/>
    </row>
    <row r="11" spans="2:24" ht="19.5" customHeight="1">
      <c r="B11" s="37" t="s">
        <v>345</v>
      </c>
      <c r="C11" s="204" t="s">
        <v>501</v>
      </c>
      <c r="D11" s="307" t="s">
        <v>304</v>
      </c>
      <c r="E11" s="172">
        <v>200</v>
      </c>
      <c r="F11" s="433"/>
      <c r="G11" s="38"/>
      <c r="H11" s="202"/>
      <c r="I11" s="299"/>
      <c r="J11" s="117"/>
      <c r="K11" s="43"/>
      <c r="L11" s="37"/>
      <c r="M11" s="202"/>
      <c r="N11" s="299"/>
      <c r="O11" s="179"/>
      <c r="P11" s="77"/>
      <c r="Q11" s="37"/>
      <c r="R11" s="180"/>
      <c r="S11" s="312"/>
      <c r="T11" s="155"/>
      <c r="U11" s="40"/>
      <c r="V11" s="258"/>
      <c r="W11" s="19"/>
      <c r="X11" s="259"/>
    </row>
    <row r="12" spans="2:24" ht="19.5" customHeight="1">
      <c r="B12" s="37" t="s">
        <v>324</v>
      </c>
      <c r="C12" s="204" t="s">
        <v>208</v>
      </c>
      <c r="D12" s="307" t="s">
        <v>307</v>
      </c>
      <c r="E12" s="172">
        <v>550</v>
      </c>
      <c r="F12" s="433"/>
      <c r="G12" s="38"/>
      <c r="H12" s="220"/>
      <c r="I12" s="309"/>
      <c r="J12" s="117"/>
      <c r="K12" s="43"/>
      <c r="L12" s="37"/>
      <c r="M12" s="220"/>
      <c r="N12" s="309"/>
      <c r="O12" s="179"/>
      <c r="P12" s="77"/>
      <c r="Q12" s="37"/>
      <c r="R12" s="220"/>
      <c r="S12" s="309"/>
      <c r="T12" s="155"/>
      <c r="U12" s="40"/>
      <c r="V12" s="258"/>
      <c r="W12" s="19"/>
      <c r="X12" s="259"/>
    </row>
    <row r="13" spans="2:24" ht="19.5" customHeight="1">
      <c r="B13" s="37" t="s">
        <v>324</v>
      </c>
      <c r="C13" s="204" t="s">
        <v>209</v>
      </c>
      <c r="D13" s="307" t="s">
        <v>307</v>
      </c>
      <c r="E13" s="172">
        <v>1150</v>
      </c>
      <c r="F13" s="433"/>
      <c r="G13" s="38"/>
      <c r="H13" s="220"/>
      <c r="I13" s="309"/>
      <c r="J13" s="117"/>
      <c r="K13" s="43"/>
      <c r="L13" s="37"/>
      <c r="M13" s="231"/>
      <c r="N13" s="309"/>
      <c r="O13" s="179"/>
      <c r="P13" s="77"/>
      <c r="Q13" s="37"/>
      <c r="R13" s="220"/>
      <c r="S13" s="309"/>
      <c r="T13" s="155"/>
      <c r="U13" s="40"/>
      <c r="V13" s="258"/>
      <c r="W13" s="19"/>
      <c r="X13" s="259"/>
    </row>
    <row r="14" spans="2:24" ht="19.5" customHeight="1">
      <c r="B14" s="37" t="s">
        <v>324</v>
      </c>
      <c r="C14" s="204" t="s">
        <v>210</v>
      </c>
      <c r="D14" s="307" t="s">
        <v>307</v>
      </c>
      <c r="E14" s="172">
        <v>800</v>
      </c>
      <c r="F14" s="433"/>
      <c r="G14" s="38"/>
      <c r="H14" s="202"/>
      <c r="I14" s="309"/>
      <c r="J14" s="117"/>
      <c r="K14" s="43"/>
      <c r="L14" s="37"/>
      <c r="M14" s="204"/>
      <c r="N14" s="309"/>
      <c r="O14" s="179"/>
      <c r="P14" s="77"/>
      <c r="Q14" s="37"/>
      <c r="R14" s="202"/>
      <c r="S14" s="309"/>
      <c r="T14" s="155"/>
      <c r="U14" s="40"/>
      <c r="V14" s="258"/>
      <c r="W14" s="19"/>
      <c r="X14" s="259"/>
    </row>
    <row r="15" spans="2:24" ht="19.5" customHeight="1">
      <c r="B15" s="37" t="s">
        <v>324</v>
      </c>
      <c r="C15" s="204" t="s">
        <v>211</v>
      </c>
      <c r="D15" s="307" t="s">
        <v>307</v>
      </c>
      <c r="E15" s="172">
        <v>600</v>
      </c>
      <c r="F15" s="433"/>
      <c r="G15" s="38"/>
      <c r="H15" s="202"/>
      <c r="I15" s="309"/>
      <c r="J15" s="117"/>
      <c r="K15" s="43"/>
      <c r="L15" s="37"/>
      <c r="M15" s="204"/>
      <c r="N15" s="309"/>
      <c r="O15" s="179"/>
      <c r="P15" s="77"/>
      <c r="Q15" s="37"/>
      <c r="R15" s="202"/>
      <c r="S15" s="309"/>
      <c r="T15" s="155"/>
      <c r="U15" s="40"/>
      <c r="V15" s="258"/>
      <c r="W15" s="19"/>
      <c r="X15" s="259"/>
    </row>
    <row r="16" spans="2:24" ht="19.5" customHeight="1">
      <c r="B16" s="37"/>
      <c r="C16" s="208"/>
      <c r="D16" s="308"/>
      <c r="E16" s="206"/>
      <c r="F16" s="40"/>
      <c r="G16" s="38"/>
      <c r="H16" s="169"/>
      <c r="I16" s="116"/>
      <c r="J16" s="117"/>
      <c r="K16" s="43"/>
      <c r="L16" s="37"/>
      <c r="M16" s="115"/>
      <c r="N16" s="273"/>
      <c r="O16" s="179"/>
      <c r="P16" s="77"/>
      <c r="Q16" s="37"/>
      <c r="R16" s="169"/>
      <c r="S16" s="273"/>
      <c r="T16" s="155"/>
      <c r="U16" s="40"/>
      <c r="V16" s="258"/>
      <c r="W16" s="19"/>
      <c r="X16" s="259"/>
    </row>
    <row r="17" spans="2:24" ht="19.5" customHeight="1">
      <c r="B17" s="32"/>
      <c r="C17" s="159"/>
      <c r="D17" s="160"/>
      <c r="E17" s="158"/>
      <c r="F17" s="35"/>
      <c r="G17" s="23"/>
      <c r="H17" s="159"/>
      <c r="I17" s="157"/>
      <c r="J17" s="135"/>
      <c r="K17" s="30"/>
      <c r="L17" s="32"/>
      <c r="M17" s="164"/>
      <c r="N17" s="166"/>
      <c r="O17" s="168"/>
      <c r="P17" s="71"/>
      <c r="Q17" s="32"/>
      <c r="R17" s="10"/>
      <c r="S17" s="274"/>
      <c r="T17" s="67"/>
      <c r="U17" s="35"/>
      <c r="V17" s="258"/>
      <c r="W17" s="19"/>
      <c r="X17" s="259"/>
    </row>
    <row r="18" spans="2:24" ht="19.5" customHeight="1">
      <c r="B18" s="583" t="s">
        <v>1</v>
      </c>
      <c r="C18" s="584"/>
      <c r="D18" s="584"/>
      <c r="E18" s="41">
        <f>SUM(E6:E17)</f>
        <v>10800</v>
      </c>
      <c r="F18" s="35">
        <f>SUM(F6:F17)</f>
        <v>0</v>
      </c>
      <c r="G18" s="584" t="s">
        <v>1</v>
      </c>
      <c r="H18" s="584"/>
      <c r="I18" s="584"/>
      <c r="J18" s="41">
        <f>SUM(J6:J17)</f>
        <v>0</v>
      </c>
      <c r="K18" s="30">
        <f>SUM(K6:K17)</f>
        <v>0</v>
      </c>
      <c r="L18" s="583" t="s">
        <v>1</v>
      </c>
      <c r="M18" s="584"/>
      <c r="N18" s="585"/>
      <c r="O18" s="31">
        <f>SUM(O6:O17)</f>
        <v>0</v>
      </c>
      <c r="P18" s="71">
        <f>SUM(P6:P17)</f>
        <v>0</v>
      </c>
      <c r="Q18" s="583" t="s">
        <v>1</v>
      </c>
      <c r="R18" s="584"/>
      <c r="S18" s="585"/>
      <c r="T18" s="64">
        <f>SUM(T6:T17)</f>
        <v>0</v>
      </c>
      <c r="U18" s="35">
        <f>SUM(U6:U17)</f>
        <v>0</v>
      </c>
      <c r="V18" s="260"/>
      <c r="W18" s="72"/>
      <c r="X18" s="261"/>
    </row>
    <row r="19" spans="3:18" s="21" customFormat="1" ht="31.5" customHeight="1">
      <c r="C19" s="586" t="s">
        <v>327</v>
      </c>
      <c r="D19" s="586"/>
      <c r="E19" s="586"/>
      <c r="F19" s="587" t="s">
        <v>8</v>
      </c>
      <c r="G19" s="587"/>
      <c r="H19" s="588">
        <f>SUM(E31+J31+O31+T31)</f>
        <v>2650</v>
      </c>
      <c r="I19" s="587"/>
      <c r="J19" s="5" t="s">
        <v>0</v>
      </c>
      <c r="K19" s="5" t="s">
        <v>214</v>
      </c>
      <c r="L19" s="6"/>
      <c r="M19" s="7" t="s">
        <v>10</v>
      </c>
      <c r="N19" s="6"/>
      <c r="O19" s="579">
        <f>SUM(F31+K31+P31+U31)</f>
        <v>0</v>
      </c>
      <c r="P19" s="580"/>
      <c r="Q19" s="581" t="s">
        <v>0</v>
      </c>
      <c r="R19" s="581"/>
    </row>
    <row r="20" spans="2:24" ht="19.5" customHeight="1">
      <c r="B20" s="576" t="s">
        <v>14</v>
      </c>
      <c r="C20" s="577"/>
      <c r="D20" s="577"/>
      <c r="E20" s="582"/>
      <c r="F20" s="24" t="s">
        <v>12</v>
      </c>
      <c r="G20" s="577" t="s">
        <v>15</v>
      </c>
      <c r="H20" s="577"/>
      <c r="I20" s="577"/>
      <c r="J20" s="582"/>
      <c r="K20" s="22" t="s">
        <v>12</v>
      </c>
      <c r="L20" s="576" t="s">
        <v>16</v>
      </c>
      <c r="M20" s="577"/>
      <c r="N20" s="577"/>
      <c r="O20" s="577"/>
      <c r="P20" s="42" t="s">
        <v>12</v>
      </c>
      <c r="Q20" s="577" t="s">
        <v>13</v>
      </c>
      <c r="R20" s="577"/>
      <c r="S20" s="577"/>
      <c r="T20" s="582"/>
      <c r="U20" s="24" t="s">
        <v>12</v>
      </c>
      <c r="V20" s="576" t="s">
        <v>298</v>
      </c>
      <c r="W20" s="577"/>
      <c r="X20" s="578"/>
    </row>
    <row r="21" spans="2:24" ht="19.5" customHeight="1">
      <c r="B21" s="33"/>
      <c r="C21" s="203" t="s">
        <v>215</v>
      </c>
      <c r="D21" s="306" t="s">
        <v>304</v>
      </c>
      <c r="E21" s="478">
        <v>750</v>
      </c>
      <c r="F21" s="432"/>
      <c r="G21" s="20"/>
      <c r="H21" s="229"/>
      <c r="I21" s="314"/>
      <c r="J21" s="113"/>
      <c r="K21" s="17"/>
      <c r="L21" s="47"/>
      <c r="M21" s="214"/>
      <c r="N21" s="293"/>
      <c r="O21" s="153"/>
      <c r="P21" s="78"/>
      <c r="Q21" s="47"/>
      <c r="R21" s="214" t="s">
        <v>221</v>
      </c>
      <c r="S21" s="275"/>
      <c r="T21" s="139">
        <v>200</v>
      </c>
      <c r="U21" s="432"/>
      <c r="V21" s="258"/>
      <c r="W21" s="11" t="s">
        <v>325</v>
      </c>
      <c r="X21" s="259"/>
    </row>
    <row r="22" spans="2:24" ht="19.5" customHeight="1">
      <c r="B22" s="37"/>
      <c r="C22" s="204" t="s">
        <v>216</v>
      </c>
      <c r="D22" s="302" t="s">
        <v>304</v>
      </c>
      <c r="E22" s="172">
        <v>250</v>
      </c>
      <c r="F22" s="433"/>
      <c r="G22" s="38"/>
      <c r="H22" s="204"/>
      <c r="I22" s="299"/>
      <c r="J22" s="117"/>
      <c r="K22" s="43"/>
      <c r="L22" s="37"/>
      <c r="M22" s="202"/>
      <c r="N22" s="294"/>
      <c r="O22" s="154"/>
      <c r="P22" s="77"/>
      <c r="Q22" s="37"/>
      <c r="R22" s="115"/>
      <c r="S22" s="273"/>
      <c r="T22" s="155"/>
      <c r="U22" s="40"/>
      <c r="V22" s="258"/>
      <c r="W22" s="267" t="s">
        <v>328</v>
      </c>
      <c r="X22" s="259"/>
    </row>
    <row r="23" spans="2:24" ht="19.5" customHeight="1">
      <c r="B23" s="37"/>
      <c r="C23" s="204" t="s">
        <v>217</v>
      </c>
      <c r="D23" s="302" t="s">
        <v>304</v>
      </c>
      <c r="E23" s="172">
        <v>350</v>
      </c>
      <c r="F23" s="433"/>
      <c r="G23" s="38"/>
      <c r="H23" s="232"/>
      <c r="I23" s="315"/>
      <c r="J23" s="117"/>
      <c r="K23" s="43"/>
      <c r="L23" s="37"/>
      <c r="M23" s="202"/>
      <c r="N23" s="294"/>
      <c r="O23" s="179"/>
      <c r="P23" s="77"/>
      <c r="Q23" s="37"/>
      <c r="R23" s="169"/>
      <c r="S23" s="276"/>
      <c r="T23" s="182"/>
      <c r="U23" s="40"/>
      <c r="V23" s="258"/>
      <c r="W23" s="19"/>
      <c r="X23" s="259"/>
    </row>
    <row r="24" spans="2:24" ht="19.5" customHeight="1">
      <c r="B24" s="37"/>
      <c r="C24" s="424"/>
      <c r="D24" s="302"/>
      <c r="E24" s="172"/>
      <c r="F24" s="40"/>
      <c r="G24" s="38"/>
      <c r="H24" s="169"/>
      <c r="I24" s="307"/>
      <c r="J24" s="172"/>
      <c r="K24" s="43"/>
      <c r="L24" s="37"/>
      <c r="M24" s="208"/>
      <c r="N24" s="316"/>
      <c r="O24" s="179"/>
      <c r="P24" s="77"/>
      <c r="Q24" s="37"/>
      <c r="R24" s="169"/>
      <c r="S24" s="276"/>
      <c r="T24" s="182"/>
      <c r="U24" s="40"/>
      <c r="V24" s="258"/>
      <c r="W24" s="19"/>
      <c r="X24" s="259"/>
    </row>
    <row r="25" spans="2:24" ht="19.5" customHeight="1">
      <c r="B25" s="37"/>
      <c r="C25" s="251" t="s">
        <v>213</v>
      </c>
      <c r="D25" s="302"/>
      <c r="E25" s="207"/>
      <c r="F25" s="84"/>
      <c r="G25" s="38"/>
      <c r="H25" s="169"/>
      <c r="I25" s="307"/>
      <c r="J25" s="172"/>
      <c r="K25" s="43"/>
      <c r="L25" s="37"/>
      <c r="M25" s="189"/>
      <c r="N25" s="317"/>
      <c r="O25" s="179"/>
      <c r="P25" s="77"/>
      <c r="Q25" s="37"/>
      <c r="R25" s="169"/>
      <c r="S25" s="276"/>
      <c r="T25" s="182"/>
      <c r="U25" s="40"/>
      <c r="V25" s="258"/>
      <c r="W25" s="19"/>
      <c r="X25" s="259"/>
    </row>
    <row r="26" spans="2:24" ht="19.5" customHeight="1">
      <c r="B26" s="37"/>
      <c r="C26" s="204" t="s">
        <v>218</v>
      </c>
      <c r="D26" s="302" t="s">
        <v>307</v>
      </c>
      <c r="E26" s="172">
        <v>800</v>
      </c>
      <c r="F26" s="433"/>
      <c r="G26" s="38"/>
      <c r="H26" s="202"/>
      <c r="I26" s="299"/>
      <c r="J26" s="117"/>
      <c r="K26" s="43"/>
      <c r="L26" s="37"/>
      <c r="M26" s="202"/>
      <c r="N26" s="299"/>
      <c r="O26" s="179"/>
      <c r="P26" s="77"/>
      <c r="Q26" s="37"/>
      <c r="R26" s="169"/>
      <c r="S26" s="276"/>
      <c r="T26" s="182"/>
      <c r="U26" s="40"/>
      <c r="V26" s="258"/>
      <c r="W26" s="11"/>
      <c r="X26" s="259"/>
    </row>
    <row r="27" spans="2:24" ht="19.5" customHeight="1">
      <c r="B27" s="37"/>
      <c r="C27" s="202" t="s">
        <v>219</v>
      </c>
      <c r="D27" s="297" t="s">
        <v>330</v>
      </c>
      <c r="E27" s="172">
        <v>50</v>
      </c>
      <c r="F27" s="433"/>
      <c r="G27" s="38"/>
      <c r="H27" s="204"/>
      <c r="I27" s="299"/>
      <c r="J27" s="117"/>
      <c r="K27" s="43"/>
      <c r="L27" s="37"/>
      <c r="M27" s="202"/>
      <c r="N27" s="299"/>
      <c r="O27" s="179"/>
      <c r="P27" s="77"/>
      <c r="Q27" s="37"/>
      <c r="R27" s="202"/>
      <c r="S27" s="299"/>
      <c r="T27" s="182"/>
      <c r="U27" s="40"/>
      <c r="V27" s="258"/>
      <c r="W27" s="19"/>
      <c r="X27" s="259"/>
    </row>
    <row r="28" spans="2:24" ht="19.5" customHeight="1">
      <c r="B28" s="37"/>
      <c r="C28" s="202" t="s">
        <v>220</v>
      </c>
      <c r="D28" s="313" t="s">
        <v>340</v>
      </c>
      <c r="E28" s="172">
        <v>250</v>
      </c>
      <c r="F28" s="433"/>
      <c r="G28" s="38"/>
      <c r="H28" s="204"/>
      <c r="I28" s="299"/>
      <c r="J28" s="117"/>
      <c r="K28" s="43"/>
      <c r="L28" s="37"/>
      <c r="M28" s="202"/>
      <c r="N28" s="299"/>
      <c r="O28" s="148"/>
      <c r="P28" s="77"/>
      <c r="Q28" s="37"/>
      <c r="R28" s="184"/>
      <c r="S28" s="209"/>
      <c r="T28" s="155"/>
      <c r="U28" s="40"/>
      <c r="V28" s="258"/>
      <c r="W28" s="11"/>
      <c r="X28" s="259"/>
    </row>
    <row r="29" spans="2:24" ht="19.5" customHeight="1">
      <c r="B29" s="37"/>
      <c r="C29" s="202"/>
      <c r="D29" s="119"/>
      <c r="E29" s="172"/>
      <c r="F29" s="253"/>
      <c r="G29" s="38"/>
      <c r="H29" s="204"/>
      <c r="I29" s="299"/>
      <c r="J29" s="117"/>
      <c r="K29" s="43"/>
      <c r="L29" s="37"/>
      <c r="M29" s="202"/>
      <c r="N29" s="299"/>
      <c r="O29" s="148"/>
      <c r="P29" s="77"/>
      <c r="Q29" s="37"/>
      <c r="R29" s="115"/>
      <c r="S29" s="127"/>
      <c r="T29" s="155"/>
      <c r="U29" s="40"/>
      <c r="V29" s="258"/>
      <c r="W29" s="267"/>
      <c r="X29" s="259"/>
    </row>
    <row r="30" spans="2:24" ht="19.5" customHeight="1">
      <c r="B30" s="32"/>
      <c r="C30" s="156"/>
      <c r="D30" s="157"/>
      <c r="E30" s="170"/>
      <c r="F30" s="35"/>
      <c r="G30" s="23"/>
      <c r="H30" s="159"/>
      <c r="I30" s="157"/>
      <c r="J30" s="170"/>
      <c r="K30" s="30"/>
      <c r="L30" s="32"/>
      <c r="M30" s="164"/>
      <c r="N30" s="166"/>
      <c r="O30" s="168"/>
      <c r="P30" s="71"/>
      <c r="Q30" s="32"/>
      <c r="R30" s="164"/>
      <c r="S30" s="166"/>
      <c r="T30" s="171"/>
      <c r="U30" s="35"/>
      <c r="V30" s="258"/>
      <c r="W30" s="19"/>
      <c r="X30" s="259"/>
    </row>
    <row r="31" spans="2:24" ht="19.5" customHeight="1">
      <c r="B31" s="576" t="s">
        <v>1</v>
      </c>
      <c r="C31" s="577"/>
      <c r="D31" s="577"/>
      <c r="E31" s="54">
        <f>SUM(E21:E30)</f>
        <v>2450</v>
      </c>
      <c r="F31" s="34">
        <f>SUM(F21:F30)</f>
        <v>0</v>
      </c>
      <c r="G31" s="577" t="s">
        <v>1</v>
      </c>
      <c r="H31" s="577"/>
      <c r="I31" s="577"/>
      <c r="J31" s="54"/>
      <c r="K31" s="16"/>
      <c r="L31" s="576" t="s">
        <v>1</v>
      </c>
      <c r="M31" s="577"/>
      <c r="N31" s="582"/>
      <c r="O31" s="14">
        <f>SUM(O21:O30)</f>
        <v>0</v>
      </c>
      <c r="P31" s="75">
        <f>SUM(P21:P30)</f>
        <v>0</v>
      </c>
      <c r="Q31" s="576" t="s">
        <v>1</v>
      </c>
      <c r="R31" s="577"/>
      <c r="S31" s="582"/>
      <c r="T31" s="53">
        <f>SUM(T21:T30)</f>
        <v>200</v>
      </c>
      <c r="U31" s="34">
        <f>SUM(U21:U30)</f>
        <v>0</v>
      </c>
      <c r="V31" s="260"/>
      <c r="W31" s="72"/>
      <c r="X31" s="261"/>
    </row>
    <row r="32" spans="2:29" s="3" customFormat="1" ht="13.5" customHeight="1">
      <c r="B32" s="11" t="s">
        <v>487</v>
      </c>
      <c r="C32" s="9"/>
      <c r="D32" s="1"/>
      <c r="E32" s="442"/>
      <c r="F32" s="443"/>
      <c r="G32" s="1"/>
      <c r="H32" s="1"/>
      <c r="I32" s="1"/>
      <c r="J32" s="442"/>
      <c r="K32" s="444"/>
      <c r="L32" s="1"/>
      <c r="M32" s="1"/>
      <c r="N32" s="1"/>
      <c r="O32" s="442"/>
      <c r="P32" s="445"/>
      <c r="Q32" s="1"/>
      <c r="R32" s="1"/>
      <c r="S32" s="1"/>
      <c r="T32" s="442"/>
      <c r="U32" s="444"/>
      <c r="V32" s="1"/>
      <c r="W32" s="1"/>
      <c r="X32" s="1"/>
      <c r="Y32" s="445"/>
      <c r="Z32" s="447"/>
      <c r="AA32" s="448"/>
      <c r="AB32" s="441"/>
      <c r="AC32" s="447"/>
    </row>
    <row r="33" spans="2:28" s="3" customFormat="1" ht="14.25" customHeight="1">
      <c r="B33" s="519" t="s">
        <v>489</v>
      </c>
      <c r="C33" s="520"/>
      <c r="D33" s="520"/>
      <c r="E33" s="520"/>
      <c r="F33" s="520"/>
      <c r="G33" s="520"/>
      <c r="H33" s="520"/>
      <c r="I33" s="520"/>
      <c r="J33" s="520"/>
      <c r="K33" s="520"/>
      <c r="L33" s="520"/>
      <c r="M33" s="520"/>
      <c r="N33" s="520"/>
      <c r="O33" s="520"/>
      <c r="P33" s="520"/>
      <c r="Q33" s="520"/>
      <c r="R33" s="520"/>
      <c r="S33" s="520"/>
      <c r="T33" s="520"/>
      <c r="U33" s="520"/>
      <c r="V33" s="520"/>
      <c r="W33" s="520"/>
      <c r="X33" s="520"/>
      <c r="Y33" s="413"/>
      <c r="Z33" s="413"/>
      <c r="AA33" s="413"/>
      <c r="AB33" s="413"/>
    </row>
    <row r="34" spans="2:28" s="3" customFormat="1" ht="14.25" customHeight="1">
      <c r="B34" s="519" t="s">
        <v>485</v>
      </c>
      <c r="C34" s="520"/>
      <c r="D34" s="520"/>
      <c r="E34" s="520"/>
      <c r="F34" s="520"/>
      <c r="G34" s="520"/>
      <c r="H34" s="520"/>
      <c r="I34" s="520"/>
      <c r="J34" s="520"/>
      <c r="K34" s="520"/>
      <c r="L34" s="520"/>
      <c r="M34" s="520"/>
      <c r="N34" s="520"/>
      <c r="O34" s="520"/>
      <c r="P34" s="520"/>
      <c r="Q34" s="520"/>
      <c r="R34" s="520"/>
      <c r="S34" s="520"/>
      <c r="T34" s="520"/>
      <c r="U34" s="520"/>
      <c r="V34" s="520"/>
      <c r="W34" s="520"/>
      <c r="X34" s="520"/>
      <c r="Y34" s="413"/>
      <c r="Z34" s="413"/>
      <c r="AA34" s="413"/>
      <c r="AB34" s="413"/>
    </row>
    <row r="35" spans="2:28" s="3" customFormat="1" ht="13.5">
      <c r="B35" s="519" t="s">
        <v>486</v>
      </c>
      <c r="C35" s="611"/>
      <c r="D35" s="611"/>
      <c r="E35" s="611"/>
      <c r="F35" s="611"/>
      <c r="G35" s="611"/>
      <c r="H35" s="611"/>
      <c r="I35" s="611"/>
      <c r="J35" s="611"/>
      <c r="K35" s="611"/>
      <c r="L35" s="611"/>
      <c r="M35" s="611"/>
      <c r="N35" s="611"/>
      <c r="O35" s="611"/>
      <c r="P35" s="611"/>
      <c r="Q35" s="611"/>
      <c r="R35" s="611"/>
      <c r="S35" s="611"/>
      <c r="T35" s="611"/>
      <c r="U35" s="611"/>
      <c r="V35" s="611"/>
      <c r="W35" s="611"/>
      <c r="X35" s="611"/>
      <c r="Y35" s="413"/>
      <c r="Z35" s="413"/>
      <c r="AA35" s="413"/>
      <c r="AB35" s="413"/>
    </row>
    <row r="36" spans="2:25" s="3" customFormat="1" ht="8.25" customHeight="1">
      <c r="B36" s="11"/>
      <c r="C36" s="1"/>
      <c r="D36" s="1"/>
      <c r="E36" s="442"/>
      <c r="F36" s="443"/>
      <c r="G36" s="1"/>
      <c r="H36" s="1"/>
      <c r="I36" s="1"/>
      <c r="J36" s="442"/>
      <c r="K36" s="444"/>
      <c r="L36" s="1"/>
      <c r="M36" s="1"/>
      <c r="N36" s="1"/>
      <c r="O36" s="442"/>
      <c r="P36" s="445"/>
      <c r="Q36" s="1"/>
      <c r="R36" s="1"/>
      <c r="S36" s="1"/>
      <c r="T36" s="442"/>
      <c r="U36" s="444"/>
      <c r="V36" s="1"/>
      <c r="W36" s="1"/>
      <c r="X36" s="1"/>
      <c r="Y36" s="445"/>
    </row>
    <row r="37" spans="2:24" ht="21.75" customHeight="1">
      <c r="B37" s="18" t="s">
        <v>344</v>
      </c>
      <c r="C37" s="19"/>
      <c r="E37" s="19"/>
      <c r="F37" s="19"/>
      <c r="J37" s="19"/>
      <c r="K37" s="19"/>
      <c r="M37" s="19"/>
      <c r="O37" s="19"/>
      <c r="P37" s="19"/>
      <c r="R37" s="20"/>
      <c r="T37" s="25"/>
      <c r="U37" s="26"/>
      <c r="W37" s="547" t="str">
        <f>'三河集計表'!O31</f>
        <v>（2021年10月現在）</v>
      </c>
      <c r="X37" s="548"/>
    </row>
    <row r="38" ht="8.25" customHeight="1"/>
  </sheetData>
  <sheetProtection password="CCCF" sheet="1" selectLockedCells="1"/>
  <mergeCells count="44">
    <mergeCell ref="B31:D31"/>
    <mergeCell ref="G31:I31"/>
    <mergeCell ref="L31:N31"/>
    <mergeCell ref="Q31:S31"/>
    <mergeCell ref="C19:E19"/>
    <mergeCell ref="F19:G19"/>
    <mergeCell ref="H19:I19"/>
    <mergeCell ref="O19:P19"/>
    <mergeCell ref="Q19:R19"/>
    <mergeCell ref="B20:E20"/>
    <mergeCell ref="G20:J20"/>
    <mergeCell ref="L20:O20"/>
    <mergeCell ref="Q20:T20"/>
    <mergeCell ref="F4:G4"/>
    <mergeCell ref="H4:I4"/>
    <mergeCell ref="B5:E5"/>
    <mergeCell ref="G5:J5"/>
    <mergeCell ref="L5:O5"/>
    <mergeCell ref="Q5:T5"/>
    <mergeCell ref="B18:D18"/>
    <mergeCell ref="V20:X20"/>
    <mergeCell ref="W37:X37"/>
    <mergeCell ref="M3:N3"/>
    <mergeCell ref="O3:S3"/>
    <mergeCell ref="T3:U3"/>
    <mergeCell ref="V3:W3"/>
    <mergeCell ref="L18:N18"/>
    <mergeCell ref="B33:X33"/>
    <mergeCell ref="B34:X34"/>
    <mergeCell ref="B35:X35"/>
    <mergeCell ref="V2:X2"/>
    <mergeCell ref="G2:L2"/>
    <mergeCell ref="O4:P4"/>
    <mergeCell ref="Q4:R4"/>
    <mergeCell ref="V5:X5"/>
    <mergeCell ref="Q18:S18"/>
    <mergeCell ref="G3:L3"/>
    <mergeCell ref="G18:I18"/>
    <mergeCell ref="E3:F3"/>
    <mergeCell ref="C4:E4"/>
    <mergeCell ref="E2:F2"/>
    <mergeCell ref="M2:N2"/>
    <mergeCell ref="O2:S2"/>
    <mergeCell ref="T2:U2"/>
  </mergeCells>
  <conditionalFormatting sqref="F6">
    <cfRule type="expression" priority="17" dxfId="0" stopIfTrue="1">
      <formula>F6&gt;E6</formula>
    </cfRule>
  </conditionalFormatting>
  <conditionalFormatting sqref="F7">
    <cfRule type="expression" priority="16" dxfId="0" stopIfTrue="1">
      <formula>F7&gt;E7</formula>
    </cfRule>
  </conditionalFormatting>
  <conditionalFormatting sqref="F8">
    <cfRule type="expression" priority="15" dxfId="0" stopIfTrue="1">
      <formula>F8&gt;E8</formula>
    </cfRule>
  </conditionalFormatting>
  <conditionalFormatting sqref="F11">
    <cfRule type="expression" priority="14" dxfId="0" stopIfTrue="1">
      <formula>F11&gt;E11</formula>
    </cfRule>
  </conditionalFormatting>
  <conditionalFormatting sqref="F12">
    <cfRule type="expression" priority="13" dxfId="0" stopIfTrue="1">
      <formula>F12&gt;E12</formula>
    </cfRule>
  </conditionalFormatting>
  <conditionalFormatting sqref="F13">
    <cfRule type="expression" priority="12" dxfId="0" stopIfTrue="1">
      <formula>F13&gt;E13</formula>
    </cfRule>
  </conditionalFormatting>
  <conditionalFormatting sqref="F14">
    <cfRule type="expression" priority="11" dxfId="0" stopIfTrue="1">
      <formula>F14&gt;E14</formula>
    </cfRule>
  </conditionalFormatting>
  <conditionalFormatting sqref="F15">
    <cfRule type="expression" priority="9" dxfId="0" stopIfTrue="1">
      <formula>F15&gt;E15</formula>
    </cfRule>
  </conditionalFormatting>
  <conditionalFormatting sqref="F21">
    <cfRule type="expression" priority="8" dxfId="0" stopIfTrue="1">
      <formula>F21&gt;E21</formula>
    </cfRule>
  </conditionalFormatting>
  <conditionalFormatting sqref="F22">
    <cfRule type="expression" priority="7" dxfId="0" stopIfTrue="1">
      <formula>F22&gt;E22</formula>
    </cfRule>
  </conditionalFormatting>
  <conditionalFormatting sqref="F23">
    <cfRule type="expression" priority="6" dxfId="0" stopIfTrue="1">
      <formula>F23&gt;E23</formula>
    </cfRule>
  </conditionalFormatting>
  <conditionalFormatting sqref="F26">
    <cfRule type="expression" priority="5" dxfId="0" stopIfTrue="1">
      <formula>F26&gt;E26</formula>
    </cfRule>
  </conditionalFormatting>
  <conditionalFormatting sqref="F27">
    <cfRule type="expression" priority="4" dxfId="0" stopIfTrue="1">
      <formula>F27&gt;E27</formula>
    </cfRule>
  </conditionalFormatting>
  <conditionalFormatting sqref="F28">
    <cfRule type="expression" priority="3" dxfId="0" stopIfTrue="1">
      <formula>F28&gt;E28</formula>
    </cfRule>
  </conditionalFormatting>
  <conditionalFormatting sqref="P6">
    <cfRule type="expression" priority="2" dxfId="0" stopIfTrue="1">
      <formula>P6&gt;O6</formula>
    </cfRule>
  </conditionalFormatting>
  <conditionalFormatting sqref="U21">
    <cfRule type="expression" priority="1" dxfId="0" stopIfTrue="1">
      <formula>U21&gt;T21</formula>
    </cfRule>
  </conditionalFormatting>
  <dataValidations count="2">
    <dataValidation operator="lessThanOrEqual" allowBlank="1" showInputMessage="1" showErrorMessage="1" sqref="M17:O17 M9:N10 S21:S26 R16:S16 M7:N7 H6:I10 J6:J16 R7:R10 H16:I17 O7:O16 S9:S10 S6:S7 M16:N16 C10:D10 E6:E10 C16:E17 T7:T16 R22:R26 E21:E25 M24:N25 H24:I25 B32:B36 C32:Y32 C36:Y36 C21:D29 J21:J29 O21:O29 R28:S30 C30:E30 M30:O30 T21:T30 H30:J30"/>
    <dataValidation errorStyle="warning" type="custom" allowBlank="1" showInputMessage="1" showErrorMessage="1" errorTitle="折込数オーバー" error="入力した折込数が満数を超えている、または50枚単位ではありません。" sqref="F6:F8 F11:F15 F21:F23 F26:F28 P6 U21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S44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4921875" style="18" customWidth="1"/>
    <col min="2" max="2" width="3.00390625" style="18" customWidth="1"/>
    <col min="3" max="3" width="13.25390625" style="18" customWidth="1"/>
    <col min="4" max="4" width="4.75390625" style="18" customWidth="1"/>
    <col min="5" max="5" width="8.125" style="18" customWidth="1"/>
    <col min="6" max="6" width="9.75390625" style="18" customWidth="1"/>
    <col min="7" max="7" width="0.74609375" style="18" customWidth="1"/>
    <col min="8" max="8" width="13.25390625" style="18" customWidth="1"/>
    <col min="9" max="9" width="3.50390625" style="18" customWidth="1"/>
    <col min="10" max="10" width="7.75390625" style="18" customWidth="1"/>
    <col min="11" max="11" width="8.625" style="18" customWidth="1"/>
    <col min="12" max="12" width="0.875" style="18" customWidth="1"/>
    <col min="13" max="13" width="13.25390625" style="18" customWidth="1"/>
    <col min="14" max="14" width="4.625" style="18" customWidth="1"/>
    <col min="15" max="15" width="7.75390625" style="18" customWidth="1"/>
    <col min="16" max="16" width="8.625" style="18" customWidth="1"/>
    <col min="17" max="17" width="1.00390625" style="18" customWidth="1"/>
    <col min="18" max="18" width="13.25390625" style="18" customWidth="1"/>
    <col min="19" max="19" width="3.625" style="18" customWidth="1"/>
    <col min="20" max="20" width="7.75390625" style="18" customWidth="1"/>
    <col min="21" max="21" width="8.625" style="18" customWidth="1"/>
    <col min="22" max="22" width="0.74609375" style="18" customWidth="1"/>
    <col min="23" max="23" width="24.625" style="18" customWidth="1"/>
    <col min="24" max="24" width="8.875" style="18" customWidth="1"/>
    <col min="25" max="16384" width="9.00390625" style="18" customWidth="1"/>
  </cols>
  <sheetData>
    <row r="1" spans="7:149" ht="8.25" customHeight="1">
      <c r="G1" s="19"/>
      <c r="H1" s="19"/>
      <c r="I1" s="19"/>
      <c r="J1" s="20"/>
      <c r="K1" s="20"/>
      <c r="L1" s="19"/>
      <c r="M1" s="19"/>
      <c r="N1" s="19"/>
      <c r="O1" s="20"/>
      <c r="P1" s="20"/>
      <c r="Q1" s="19"/>
      <c r="R1" s="20"/>
      <c r="S1" s="19"/>
      <c r="T1" s="20"/>
      <c r="U1" s="20"/>
      <c r="V1" s="19"/>
      <c r="W1" s="20"/>
      <c r="X1" s="20"/>
      <c r="ES1" s="19"/>
    </row>
    <row r="2" spans="2:149" ht="28.5" customHeight="1">
      <c r="B2" s="8" t="s">
        <v>9</v>
      </c>
      <c r="C2" s="8"/>
      <c r="D2" s="8"/>
      <c r="E2" s="598" t="s">
        <v>2</v>
      </c>
      <c r="F2" s="599"/>
      <c r="G2" s="603">
        <f>'三河集計表'!E3</f>
        <v>0</v>
      </c>
      <c r="H2" s="603"/>
      <c r="I2" s="603"/>
      <c r="J2" s="603"/>
      <c r="K2" s="603"/>
      <c r="L2" s="603"/>
      <c r="M2" s="598" t="s">
        <v>3</v>
      </c>
      <c r="N2" s="599"/>
      <c r="O2" s="600">
        <f>'三河集計表'!J3</f>
        <v>0</v>
      </c>
      <c r="P2" s="601"/>
      <c r="Q2" s="601"/>
      <c r="R2" s="601"/>
      <c r="S2" s="602"/>
      <c r="T2" s="598" t="s">
        <v>4</v>
      </c>
      <c r="U2" s="599"/>
      <c r="V2" s="600">
        <f>'三河集計表'!N3</f>
        <v>0</v>
      </c>
      <c r="W2" s="601"/>
      <c r="X2" s="605"/>
      <c r="ES2" s="19"/>
    </row>
    <row r="3" spans="2:24" ht="28.5" customHeight="1">
      <c r="B3" s="29"/>
      <c r="C3" s="29"/>
      <c r="D3" s="29"/>
      <c r="E3" s="590" t="s">
        <v>5</v>
      </c>
      <c r="F3" s="591"/>
      <c r="G3" s="597">
        <f>'三河集計表'!E4</f>
        <v>0</v>
      </c>
      <c r="H3" s="597"/>
      <c r="I3" s="597"/>
      <c r="J3" s="597"/>
      <c r="K3" s="597"/>
      <c r="L3" s="597"/>
      <c r="M3" s="590" t="s">
        <v>6</v>
      </c>
      <c r="N3" s="591"/>
      <c r="O3" s="606">
        <f>'三河集計表'!J4</f>
        <v>0</v>
      </c>
      <c r="P3" s="607"/>
      <c r="Q3" s="607"/>
      <c r="R3" s="607"/>
      <c r="S3" s="608"/>
      <c r="T3" s="590" t="s">
        <v>7</v>
      </c>
      <c r="U3" s="591"/>
      <c r="V3" s="609">
        <f>SUM(O4)</f>
        <v>0</v>
      </c>
      <c r="W3" s="610"/>
      <c r="X3" s="46" t="s">
        <v>0</v>
      </c>
    </row>
    <row r="4" spans="2:46" ht="30" customHeight="1">
      <c r="B4" s="19" t="s">
        <v>17</v>
      </c>
      <c r="C4" s="586" t="s">
        <v>223</v>
      </c>
      <c r="D4" s="586"/>
      <c r="E4" s="586"/>
      <c r="F4" s="587" t="s">
        <v>8</v>
      </c>
      <c r="G4" s="587"/>
      <c r="H4" s="588">
        <f>SUM(E38+J38+O38+T38)</f>
        <v>79700</v>
      </c>
      <c r="I4" s="587"/>
      <c r="J4" s="5" t="s">
        <v>0</v>
      </c>
      <c r="K4" s="5" t="s">
        <v>11</v>
      </c>
      <c r="L4" s="6"/>
      <c r="M4" s="7" t="s">
        <v>10</v>
      </c>
      <c r="N4" s="6"/>
      <c r="O4" s="588">
        <f>SUM(F38+K38+P38+U38)</f>
        <v>0</v>
      </c>
      <c r="P4" s="587"/>
      <c r="Q4" s="581" t="s">
        <v>0</v>
      </c>
      <c r="R4" s="581"/>
      <c r="S4" s="19"/>
      <c r="T4" s="26"/>
      <c r="U4" s="26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</row>
    <row r="5" spans="2:24" ht="19.5" customHeight="1">
      <c r="B5" s="576" t="s">
        <v>14</v>
      </c>
      <c r="C5" s="577"/>
      <c r="D5" s="577"/>
      <c r="E5" s="577"/>
      <c r="F5" s="42" t="s">
        <v>12</v>
      </c>
      <c r="G5" s="577" t="s">
        <v>15</v>
      </c>
      <c r="H5" s="577"/>
      <c r="I5" s="577"/>
      <c r="J5" s="582"/>
      <c r="K5" s="22" t="s">
        <v>12</v>
      </c>
      <c r="L5" s="576" t="s">
        <v>16</v>
      </c>
      <c r="M5" s="577"/>
      <c r="N5" s="577"/>
      <c r="O5" s="577"/>
      <c r="P5" s="42" t="s">
        <v>12</v>
      </c>
      <c r="Q5" s="577" t="s">
        <v>13</v>
      </c>
      <c r="R5" s="577"/>
      <c r="S5" s="577"/>
      <c r="T5" s="582"/>
      <c r="U5" s="24" t="s">
        <v>12</v>
      </c>
      <c r="V5" s="576" t="s">
        <v>298</v>
      </c>
      <c r="W5" s="577"/>
      <c r="X5" s="578"/>
    </row>
    <row r="6" spans="2:24" ht="19.5" customHeight="1">
      <c r="B6" s="33"/>
      <c r="C6" s="250" t="s">
        <v>224</v>
      </c>
      <c r="D6" s="304" t="s">
        <v>297</v>
      </c>
      <c r="E6" s="286">
        <v>9200</v>
      </c>
      <c r="F6" s="432"/>
      <c r="G6" s="20"/>
      <c r="H6" s="250"/>
      <c r="I6" s="293"/>
      <c r="J6" s="183"/>
      <c r="K6" s="79"/>
      <c r="L6" s="33"/>
      <c r="M6" s="214" t="s">
        <v>252</v>
      </c>
      <c r="N6" s="215"/>
      <c r="O6" s="286">
        <v>1750</v>
      </c>
      <c r="P6" s="432"/>
      <c r="Q6" s="114"/>
      <c r="R6" s="214" t="s">
        <v>258</v>
      </c>
      <c r="S6" s="234"/>
      <c r="T6" s="286">
        <v>3000</v>
      </c>
      <c r="U6" s="432"/>
      <c r="V6" s="258"/>
      <c r="W6" s="11" t="s">
        <v>331</v>
      </c>
      <c r="X6" s="259"/>
    </row>
    <row r="7" spans="2:24" ht="19.5" customHeight="1">
      <c r="B7" s="37"/>
      <c r="C7" s="204" t="s">
        <v>225</v>
      </c>
      <c r="D7" s="300" t="s">
        <v>297</v>
      </c>
      <c r="E7" s="172">
        <v>2850</v>
      </c>
      <c r="F7" s="433"/>
      <c r="G7" s="38"/>
      <c r="H7" s="204"/>
      <c r="I7" s="294"/>
      <c r="J7" s="117"/>
      <c r="K7" s="43"/>
      <c r="L7" s="37"/>
      <c r="M7" s="204" t="s">
        <v>257</v>
      </c>
      <c r="N7" s="291"/>
      <c r="O7" s="172">
        <v>550</v>
      </c>
      <c r="P7" s="433"/>
      <c r="Q7" s="118"/>
      <c r="R7" s="202"/>
      <c r="S7" s="235"/>
      <c r="T7" s="172"/>
      <c r="U7" s="77"/>
      <c r="V7" s="258"/>
      <c r="W7" s="267" t="s">
        <v>494</v>
      </c>
      <c r="X7" s="259"/>
    </row>
    <row r="8" spans="2:24" ht="19.5" customHeight="1">
      <c r="B8" s="37"/>
      <c r="C8" s="204" t="s">
        <v>226</v>
      </c>
      <c r="D8" s="300" t="s">
        <v>297</v>
      </c>
      <c r="E8" s="172">
        <v>2650</v>
      </c>
      <c r="F8" s="433"/>
      <c r="G8" s="38"/>
      <c r="H8" s="204"/>
      <c r="I8" s="294"/>
      <c r="J8" s="117"/>
      <c r="K8" s="43"/>
      <c r="L8" s="37"/>
      <c r="M8" s="204" t="s">
        <v>254</v>
      </c>
      <c r="N8" s="291"/>
      <c r="O8" s="172">
        <v>550</v>
      </c>
      <c r="P8" s="433"/>
      <c r="Q8" s="118"/>
      <c r="R8" s="202"/>
      <c r="S8" s="235"/>
      <c r="T8" s="236"/>
      <c r="U8" s="436"/>
      <c r="V8" s="258"/>
      <c r="W8" s="267" t="s">
        <v>495</v>
      </c>
      <c r="X8" s="259"/>
    </row>
    <row r="9" spans="2:24" ht="19.5" customHeight="1">
      <c r="B9" s="37"/>
      <c r="C9" s="204" t="s">
        <v>227</v>
      </c>
      <c r="D9" s="300" t="s">
        <v>297</v>
      </c>
      <c r="E9" s="172">
        <v>4150</v>
      </c>
      <c r="F9" s="433"/>
      <c r="G9" s="38"/>
      <c r="H9" s="202"/>
      <c r="I9" s="294"/>
      <c r="J9" s="117"/>
      <c r="K9" s="257"/>
      <c r="L9" s="37"/>
      <c r="M9" s="204" t="s">
        <v>346</v>
      </c>
      <c r="N9" s="291"/>
      <c r="O9" s="172">
        <v>1400</v>
      </c>
      <c r="P9" s="433"/>
      <c r="Q9" s="118"/>
      <c r="R9" s="202"/>
      <c r="S9" s="235"/>
      <c r="T9" s="236"/>
      <c r="U9" s="40"/>
      <c r="V9" s="258"/>
      <c r="W9" s="11"/>
      <c r="X9" s="259"/>
    </row>
    <row r="10" spans="2:24" ht="19.5" customHeight="1">
      <c r="B10" s="37"/>
      <c r="C10" s="204" t="s">
        <v>228</v>
      </c>
      <c r="D10" s="300" t="s">
        <v>297</v>
      </c>
      <c r="E10" s="172">
        <v>1450</v>
      </c>
      <c r="F10" s="433"/>
      <c r="G10" s="38"/>
      <c r="H10" s="202"/>
      <c r="I10" s="294"/>
      <c r="J10" s="117"/>
      <c r="K10" s="257"/>
      <c r="L10" s="37"/>
      <c r="M10" s="204" t="s">
        <v>256</v>
      </c>
      <c r="N10" s="300" t="s">
        <v>329</v>
      </c>
      <c r="O10" s="172">
        <v>850</v>
      </c>
      <c r="P10" s="433"/>
      <c r="Q10" s="118"/>
      <c r="R10" s="202"/>
      <c r="S10" s="294"/>
      <c r="T10" s="236"/>
      <c r="U10" s="40"/>
      <c r="V10" s="258"/>
      <c r="W10" s="11"/>
      <c r="X10" s="259"/>
    </row>
    <row r="11" spans="2:24" ht="19.5" customHeight="1">
      <c r="B11" s="37"/>
      <c r="C11" s="204" t="s">
        <v>229</v>
      </c>
      <c r="D11" s="300" t="s">
        <v>297</v>
      </c>
      <c r="E11" s="172">
        <v>2000</v>
      </c>
      <c r="F11" s="433"/>
      <c r="G11" s="38"/>
      <c r="H11" s="202"/>
      <c r="I11" s="294"/>
      <c r="J11" s="172"/>
      <c r="K11" s="257"/>
      <c r="L11" s="37"/>
      <c r="M11" s="204" t="s">
        <v>253</v>
      </c>
      <c r="N11" s="291"/>
      <c r="O11" s="172">
        <v>750</v>
      </c>
      <c r="P11" s="433"/>
      <c r="Q11" s="118"/>
      <c r="R11" s="202"/>
      <c r="S11" s="235"/>
      <c r="T11" s="236"/>
      <c r="U11" s="40"/>
      <c r="V11" s="258"/>
      <c r="W11" s="11"/>
      <c r="X11" s="259"/>
    </row>
    <row r="12" spans="2:24" ht="19.5" customHeight="1">
      <c r="B12" s="37"/>
      <c r="C12" s="204" t="s">
        <v>230</v>
      </c>
      <c r="D12" s="300" t="s">
        <v>297</v>
      </c>
      <c r="E12" s="172">
        <v>3800</v>
      </c>
      <c r="F12" s="433"/>
      <c r="G12" s="38"/>
      <c r="H12" s="202"/>
      <c r="I12" s="294"/>
      <c r="J12" s="172"/>
      <c r="K12" s="257"/>
      <c r="L12" s="37"/>
      <c r="M12" s="204" t="s">
        <v>255</v>
      </c>
      <c r="N12" s="291"/>
      <c r="O12" s="172">
        <v>600</v>
      </c>
      <c r="P12" s="433"/>
      <c r="Q12" s="118"/>
      <c r="R12" s="202"/>
      <c r="S12" s="235"/>
      <c r="T12" s="236"/>
      <c r="U12" s="40"/>
      <c r="V12" s="258"/>
      <c r="W12" s="11"/>
      <c r="X12" s="259"/>
    </row>
    <row r="13" spans="2:24" ht="19.5" customHeight="1">
      <c r="B13" s="37"/>
      <c r="C13" s="204" t="s">
        <v>231</v>
      </c>
      <c r="D13" s="300" t="s">
        <v>297</v>
      </c>
      <c r="E13" s="172">
        <v>2100</v>
      </c>
      <c r="F13" s="433"/>
      <c r="G13" s="38"/>
      <c r="H13" s="202"/>
      <c r="I13" s="294"/>
      <c r="J13" s="117"/>
      <c r="K13" s="257"/>
      <c r="L13" s="37"/>
      <c r="M13" s="204" t="s">
        <v>499</v>
      </c>
      <c r="N13" s="291"/>
      <c r="O13" s="172">
        <v>1100</v>
      </c>
      <c r="P13" s="470"/>
      <c r="Q13" s="118"/>
      <c r="R13" s="202"/>
      <c r="S13" s="127"/>
      <c r="T13" s="236"/>
      <c r="U13" s="40"/>
      <c r="V13" s="258"/>
      <c r="W13" s="11"/>
      <c r="X13" s="259"/>
    </row>
    <row r="14" spans="2:24" ht="19.5" customHeight="1">
      <c r="B14" s="37"/>
      <c r="C14" s="204" t="s">
        <v>232</v>
      </c>
      <c r="D14" s="300" t="s">
        <v>297</v>
      </c>
      <c r="E14" s="172">
        <v>1950</v>
      </c>
      <c r="F14" s="433"/>
      <c r="G14" s="38"/>
      <c r="H14" s="204"/>
      <c r="I14" s="294"/>
      <c r="J14" s="172"/>
      <c r="K14" s="257"/>
      <c r="L14" s="37"/>
      <c r="M14" s="204"/>
      <c r="N14" s="181"/>
      <c r="O14" s="172"/>
      <c r="P14" s="193"/>
      <c r="Q14" s="118"/>
      <c r="R14" s="202"/>
      <c r="S14" s="116"/>
      <c r="T14" s="117"/>
      <c r="U14" s="40"/>
      <c r="V14" s="258"/>
      <c r="W14" s="11"/>
      <c r="X14" s="259"/>
    </row>
    <row r="15" spans="2:24" ht="19.5" customHeight="1">
      <c r="B15" s="37"/>
      <c r="C15" s="204" t="s">
        <v>233</v>
      </c>
      <c r="D15" s="300" t="s">
        <v>297</v>
      </c>
      <c r="E15" s="172">
        <v>1700</v>
      </c>
      <c r="F15" s="433"/>
      <c r="G15" s="38"/>
      <c r="H15" s="204"/>
      <c r="I15" s="294"/>
      <c r="J15" s="117"/>
      <c r="K15" s="43"/>
      <c r="L15" s="37"/>
      <c r="M15" s="204"/>
      <c r="N15" s="291"/>
      <c r="O15" s="172"/>
      <c r="P15" s="193"/>
      <c r="Q15" s="118"/>
      <c r="R15" s="202"/>
      <c r="S15" s="116"/>
      <c r="T15" s="117"/>
      <c r="U15" s="40"/>
      <c r="V15" s="258"/>
      <c r="W15" s="11"/>
      <c r="X15" s="259"/>
    </row>
    <row r="16" spans="2:24" ht="19.5" customHeight="1">
      <c r="B16" s="37"/>
      <c r="C16" s="204" t="s">
        <v>234</v>
      </c>
      <c r="D16" s="300" t="s">
        <v>304</v>
      </c>
      <c r="E16" s="172">
        <v>1300</v>
      </c>
      <c r="F16" s="433"/>
      <c r="G16" s="38"/>
      <c r="H16" s="204"/>
      <c r="I16" s="294"/>
      <c r="J16" s="117"/>
      <c r="K16" s="43"/>
      <c r="L16" s="37"/>
      <c r="M16" s="204"/>
      <c r="N16" s="291"/>
      <c r="O16" s="172"/>
      <c r="P16" s="193"/>
      <c r="Q16" s="118"/>
      <c r="R16" s="202"/>
      <c r="S16" s="116"/>
      <c r="T16" s="117"/>
      <c r="U16" s="40"/>
      <c r="V16" s="258"/>
      <c r="W16" s="11"/>
      <c r="X16" s="259"/>
    </row>
    <row r="17" spans="2:24" ht="19.5" customHeight="1">
      <c r="B17" s="37"/>
      <c r="C17" s="204" t="s">
        <v>235</v>
      </c>
      <c r="D17" s="300" t="s">
        <v>297</v>
      </c>
      <c r="E17" s="172">
        <v>1850</v>
      </c>
      <c r="F17" s="433"/>
      <c r="G17" s="38"/>
      <c r="H17" s="204"/>
      <c r="I17" s="294"/>
      <c r="J17" s="117"/>
      <c r="K17" s="43"/>
      <c r="L17" s="37"/>
      <c r="M17" s="169"/>
      <c r="N17" s="178"/>
      <c r="O17" s="172"/>
      <c r="P17" s="193"/>
      <c r="Q17" s="118"/>
      <c r="R17" s="202"/>
      <c r="S17" s="116"/>
      <c r="T17" s="117"/>
      <c r="U17" s="40"/>
      <c r="V17" s="258"/>
      <c r="W17" s="11"/>
      <c r="X17" s="259"/>
    </row>
    <row r="18" spans="2:24" ht="19.5" customHeight="1">
      <c r="B18" s="37"/>
      <c r="C18" s="204" t="s">
        <v>236</v>
      </c>
      <c r="D18" s="300" t="s">
        <v>297</v>
      </c>
      <c r="E18" s="172">
        <v>3050</v>
      </c>
      <c r="F18" s="433"/>
      <c r="G18" s="38"/>
      <c r="H18" s="202"/>
      <c r="I18" s="294"/>
      <c r="J18" s="117"/>
      <c r="K18" s="43"/>
      <c r="L18" s="37"/>
      <c r="M18" s="115"/>
      <c r="N18" s="116"/>
      <c r="O18" s="117"/>
      <c r="P18" s="121"/>
      <c r="Q18" s="118"/>
      <c r="R18" s="202"/>
      <c r="S18" s="116"/>
      <c r="T18" s="117"/>
      <c r="U18" s="40"/>
      <c r="V18" s="258"/>
      <c r="W18" s="11"/>
      <c r="X18" s="259"/>
    </row>
    <row r="19" spans="2:24" ht="19.5" customHeight="1">
      <c r="B19" s="37"/>
      <c r="C19" s="204" t="s">
        <v>237</v>
      </c>
      <c r="D19" s="300" t="s">
        <v>297</v>
      </c>
      <c r="E19" s="172">
        <v>2450</v>
      </c>
      <c r="F19" s="433"/>
      <c r="G19" s="38"/>
      <c r="H19" s="191"/>
      <c r="I19" s="312"/>
      <c r="J19" s="117"/>
      <c r="K19" s="43"/>
      <c r="L19" s="37"/>
      <c r="M19" s="115"/>
      <c r="N19" s="116"/>
      <c r="O19" s="117"/>
      <c r="P19" s="121"/>
      <c r="Q19" s="118"/>
      <c r="R19" s="115"/>
      <c r="S19" s="116"/>
      <c r="T19" s="117"/>
      <c r="U19" s="40"/>
      <c r="V19" s="258"/>
      <c r="W19" s="11"/>
      <c r="X19" s="259"/>
    </row>
    <row r="20" spans="2:24" ht="19.5" customHeight="1">
      <c r="B20" s="37"/>
      <c r="C20" s="204" t="s">
        <v>488</v>
      </c>
      <c r="D20" s="300" t="s">
        <v>297</v>
      </c>
      <c r="E20" s="172">
        <v>4100</v>
      </c>
      <c r="F20" s="433"/>
      <c r="G20" s="38"/>
      <c r="H20" s="202"/>
      <c r="I20" s="294"/>
      <c r="J20" s="117"/>
      <c r="K20" s="43"/>
      <c r="L20" s="37"/>
      <c r="M20" s="115"/>
      <c r="N20" s="116"/>
      <c r="O20" s="117"/>
      <c r="P20" s="121"/>
      <c r="Q20" s="118"/>
      <c r="R20" s="115"/>
      <c r="S20" s="116"/>
      <c r="T20" s="117"/>
      <c r="U20" s="40"/>
      <c r="V20" s="258"/>
      <c r="W20" s="11"/>
      <c r="X20" s="259"/>
    </row>
    <row r="21" spans="2:24" ht="19.5" customHeight="1">
      <c r="B21" s="37"/>
      <c r="C21" s="204" t="s">
        <v>238</v>
      </c>
      <c r="D21" s="300" t="s">
        <v>297</v>
      </c>
      <c r="E21" s="172">
        <v>1350</v>
      </c>
      <c r="F21" s="433"/>
      <c r="G21" s="38"/>
      <c r="H21" s="202"/>
      <c r="I21" s="294"/>
      <c r="J21" s="117"/>
      <c r="K21" s="43"/>
      <c r="L21" s="37"/>
      <c r="M21" s="115"/>
      <c r="N21" s="116"/>
      <c r="O21" s="117"/>
      <c r="P21" s="121"/>
      <c r="Q21" s="118"/>
      <c r="R21" s="115"/>
      <c r="S21" s="116"/>
      <c r="T21" s="117"/>
      <c r="U21" s="40"/>
      <c r="V21" s="258"/>
      <c r="W21" s="11"/>
      <c r="X21" s="259"/>
    </row>
    <row r="22" spans="2:24" ht="19.5" customHeight="1">
      <c r="B22" s="37"/>
      <c r="C22" s="204" t="s">
        <v>239</v>
      </c>
      <c r="D22" s="300" t="s">
        <v>297</v>
      </c>
      <c r="E22" s="172">
        <v>1700</v>
      </c>
      <c r="F22" s="433"/>
      <c r="G22" s="38"/>
      <c r="H22" s="202"/>
      <c r="I22" s="294"/>
      <c r="J22" s="117"/>
      <c r="K22" s="43"/>
      <c r="L22" s="37"/>
      <c r="M22" s="115"/>
      <c r="N22" s="116"/>
      <c r="O22" s="117"/>
      <c r="P22" s="121"/>
      <c r="Q22" s="118"/>
      <c r="R22" s="115"/>
      <c r="S22" s="116"/>
      <c r="T22" s="117"/>
      <c r="U22" s="40"/>
      <c r="V22" s="258"/>
      <c r="W22" s="11"/>
      <c r="X22" s="259"/>
    </row>
    <row r="23" spans="2:24" ht="19.5" customHeight="1">
      <c r="B23" s="37"/>
      <c r="C23" s="204" t="s">
        <v>240</v>
      </c>
      <c r="D23" s="300" t="s">
        <v>297</v>
      </c>
      <c r="E23" s="172">
        <v>3050</v>
      </c>
      <c r="F23" s="433"/>
      <c r="G23" s="38"/>
      <c r="H23" s="202"/>
      <c r="I23" s="294"/>
      <c r="J23" s="117"/>
      <c r="K23" s="43"/>
      <c r="L23" s="37"/>
      <c r="M23" s="115"/>
      <c r="N23" s="116"/>
      <c r="O23" s="117"/>
      <c r="P23" s="121"/>
      <c r="Q23" s="118"/>
      <c r="R23" s="115"/>
      <c r="S23" s="116"/>
      <c r="T23" s="117"/>
      <c r="U23" s="40"/>
      <c r="V23" s="258"/>
      <c r="W23" s="11"/>
      <c r="X23" s="259"/>
    </row>
    <row r="24" spans="2:24" ht="19.5" customHeight="1">
      <c r="B24" s="37"/>
      <c r="C24" s="204" t="s">
        <v>241</v>
      </c>
      <c r="D24" s="300" t="s">
        <v>297</v>
      </c>
      <c r="E24" s="172">
        <v>1300</v>
      </c>
      <c r="F24" s="433"/>
      <c r="G24" s="38"/>
      <c r="H24" s="202"/>
      <c r="I24" s="294"/>
      <c r="J24" s="117"/>
      <c r="K24" s="43"/>
      <c r="L24" s="37"/>
      <c r="M24" s="115"/>
      <c r="N24" s="116"/>
      <c r="O24" s="117"/>
      <c r="P24" s="121"/>
      <c r="Q24" s="118"/>
      <c r="R24" s="115"/>
      <c r="S24" s="116"/>
      <c r="T24" s="117"/>
      <c r="U24" s="40"/>
      <c r="V24" s="258"/>
      <c r="W24" s="11"/>
      <c r="X24" s="259"/>
    </row>
    <row r="25" spans="2:24" ht="19.5" customHeight="1">
      <c r="B25" s="37"/>
      <c r="C25" s="204" t="s">
        <v>248</v>
      </c>
      <c r="D25" s="300" t="s">
        <v>297</v>
      </c>
      <c r="E25" s="172">
        <v>2150</v>
      </c>
      <c r="F25" s="433"/>
      <c r="G25" s="38"/>
      <c r="H25" s="202"/>
      <c r="I25" s="294"/>
      <c r="J25" s="117"/>
      <c r="K25" s="43"/>
      <c r="L25" s="37"/>
      <c r="M25" s="115"/>
      <c r="N25" s="116"/>
      <c r="O25" s="117"/>
      <c r="P25" s="121"/>
      <c r="Q25" s="118"/>
      <c r="R25" s="115"/>
      <c r="S25" s="116"/>
      <c r="T25" s="117"/>
      <c r="U25" s="40"/>
      <c r="V25" s="258"/>
      <c r="W25" s="11"/>
      <c r="X25" s="259"/>
    </row>
    <row r="26" spans="2:24" ht="19.5" customHeight="1">
      <c r="B26" s="37"/>
      <c r="C26" s="204" t="s">
        <v>242</v>
      </c>
      <c r="D26" s="300" t="s">
        <v>297</v>
      </c>
      <c r="E26" s="172">
        <v>1200</v>
      </c>
      <c r="F26" s="433"/>
      <c r="G26" s="38"/>
      <c r="H26" s="202"/>
      <c r="I26" s="294"/>
      <c r="J26" s="172"/>
      <c r="K26" s="43"/>
      <c r="L26" s="37"/>
      <c r="M26" s="169"/>
      <c r="N26" s="178"/>
      <c r="O26" s="172"/>
      <c r="P26" s="193"/>
      <c r="Q26" s="194"/>
      <c r="R26" s="169"/>
      <c r="S26" s="178"/>
      <c r="T26" s="172"/>
      <c r="U26" s="40"/>
      <c r="V26" s="258"/>
      <c r="W26" s="11"/>
      <c r="X26" s="259"/>
    </row>
    <row r="27" spans="2:24" ht="19.5" customHeight="1">
      <c r="B27" s="37"/>
      <c r="C27" s="204" t="s">
        <v>249</v>
      </c>
      <c r="D27" s="300" t="s">
        <v>297</v>
      </c>
      <c r="E27" s="172">
        <v>1450</v>
      </c>
      <c r="F27" s="433"/>
      <c r="G27" s="38"/>
      <c r="H27" s="202"/>
      <c r="I27" s="294"/>
      <c r="J27" s="172"/>
      <c r="K27" s="43"/>
      <c r="L27" s="37"/>
      <c r="M27" s="169"/>
      <c r="N27" s="178"/>
      <c r="O27" s="172"/>
      <c r="P27" s="193"/>
      <c r="Q27" s="194"/>
      <c r="R27" s="169"/>
      <c r="S27" s="178"/>
      <c r="T27" s="172"/>
      <c r="U27" s="40"/>
      <c r="V27" s="258"/>
      <c r="W27" s="11"/>
      <c r="X27" s="259"/>
    </row>
    <row r="28" spans="2:24" ht="19.5" customHeight="1">
      <c r="B28" s="37"/>
      <c r="C28" s="204" t="s">
        <v>243</v>
      </c>
      <c r="D28" s="300" t="s">
        <v>297</v>
      </c>
      <c r="E28" s="172">
        <v>1550</v>
      </c>
      <c r="F28" s="433"/>
      <c r="G28" s="38"/>
      <c r="H28" s="202"/>
      <c r="I28" s="294"/>
      <c r="J28" s="172"/>
      <c r="K28" s="43"/>
      <c r="L28" s="37"/>
      <c r="M28" s="169"/>
      <c r="N28" s="178"/>
      <c r="O28" s="172"/>
      <c r="P28" s="193"/>
      <c r="Q28" s="194"/>
      <c r="R28" s="169"/>
      <c r="S28" s="178"/>
      <c r="T28" s="172"/>
      <c r="U28" s="40"/>
      <c r="V28" s="258"/>
      <c r="W28" s="11"/>
      <c r="X28" s="259"/>
    </row>
    <row r="29" spans="2:24" ht="19.5" customHeight="1">
      <c r="B29" s="37"/>
      <c r="C29" s="204" t="s">
        <v>244</v>
      </c>
      <c r="D29" s="300" t="s">
        <v>297</v>
      </c>
      <c r="E29" s="172">
        <v>1650</v>
      </c>
      <c r="F29" s="433"/>
      <c r="G29" s="38"/>
      <c r="H29" s="202"/>
      <c r="I29" s="294"/>
      <c r="J29" s="172"/>
      <c r="K29" s="43"/>
      <c r="L29" s="37"/>
      <c r="M29" s="169"/>
      <c r="N29" s="178"/>
      <c r="O29" s="172"/>
      <c r="P29" s="193"/>
      <c r="Q29" s="194"/>
      <c r="R29" s="169"/>
      <c r="S29" s="178"/>
      <c r="T29" s="172"/>
      <c r="U29" s="40"/>
      <c r="V29" s="258"/>
      <c r="W29" s="11"/>
      <c r="X29" s="259"/>
    </row>
    <row r="30" spans="2:24" ht="19.5" customHeight="1">
      <c r="B30" s="37"/>
      <c r="C30" s="426" t="s">
        <v>250</v>
      </c>
      <c r="D30" s="300" t="s">
        <v>297</v>
      </c>
      <c r="E30" s="172">
        <v>1600</v>
      </c>
      <c r="F30" s="433"/>
      <c r="G30" s="38"/>
      <c r="H30" s="202"/>
      <c r="I30" s="294"/>
      <c r="J30" s="172"/>
      <c r="K30" s="43"/>
      <c r="L30" s="37"/>
      <c r="M30" s="169"/>
      <c r="N30" s="178"/>
      <c r="O30" s="172"/>
      <c r="P30" s="193"/>
      <c r="Q30" s="194"/>
      <c r="R30" s="169"/>
      <c r="S30" s="178"/>
      <c r="T30" s="172"/>
      <c r="U30" s="40"/>
      <c r="V30" s="258"/>
      <c r="W30" s="11"/>
      <c r="X30" s="259"/>
    </row>
    <row r="31" spans="2:24" ht="19.5" customHeight="1">
      <c r="B31" s="37"/>
      <c r="C31" s="204" t="s">
        <v>245</v>
      </c>
      <c r="D31" s="300" t="s">
        <v>304</v>
      </c>
      <c r="E31" s="172">
        <v>2300</v>
      </c>
      <c r="F31" s="433"/>
      <c r="G31" s="38"/>
      <c r="H31" s="202"/>
      <c r="I31" s="294"/>
      <c r="J31" s="172"/>
      <c r="K31" s="43"/>
      <c r="L31" s="37"/>
      <c r="M31" s="169"/>
      <c r="N31" s="178"/>
      <c r="O31" s="172"/>
      <c r="P31" s="193"/>
      <c r="Q31" s="194"/>
      <c r="R31" s="169"/>
      <c r="S31" s="178"/>
      <c r="T31" s="172"/>
      <c r="U31" s="40"/>
      <c r="V31" s="258"/>
      <c r="W31" s="11"/>
      <c r="X31" s="259"/>
    </row>
    <row r="32" spans="2:24" ht="19.5" customHeight="1">
      <c r="B32" s="37"/>
      <c r="C32" s="330" t="s">
        <v>246</v>
      </c>
      <c r="D32" s="300" t="s">
        <v>297</v>
      </c>
      <c r="E32" s="172">
        <v>1800</v>
      </c>
      <c r="F32" s="433"/>
      <c r="G32" s="38"/>
      <c r="H32" s="202"/>
      <c r="I32" s="294"/>
      <c r="J32" s="172"/>
      <c r="K32" s="43"/>
      <c r="L32" s="37"/>
      <c r="M32" s="169"/>
      <c r="N32" s="178"/>
      <c r="O32" s="172"/>
      <c r="P32" s="193"/>
      <c r="Q32" s="194"/>
      <c r="R32" s="169"/>
      <c r="S32" s="178"/>
      <c r="T32" s="172"/>
      <c r="U32" s="40"/>
      <c r="V32" s="258"/>
      <c r="W32" s="11"/>
      <c r="X32" s="259"/>
    </row>
    <row r="33" spans="2:24" ht="19.5" customHeight="1">
      <c r="B33" s="37"/>
      <c r="C33" s="204" t="s">
        <v>247</v>
      </c>
      <c r="D33" s="300" t="s">
        <v>297</v>
      </c>
      <c r="E33" s="172">
        <v>1550</v>
      </c>
      <c r="F33" s="433"/>
      <c r="G33" s="38"/>
      <c r="H33" s="202"/>
      <c r="I33" s="294"/>
      <c r="J33" s="172"/>
      <c r="K33" s="43"/>
      <c r="L33" s="37"/>
      <c r="M33" s="202"/>
      <c r="N33" s="127"/>
      <c r="O33" s="172"/>
      <c r="P33" s="193"/>
      <c r="Q33" s="194"/>
      <c r="R33" s="169"/>
      <c r="S33" s="178"/>
      <c r="T33" s="172"/>
      <c r="U33" s="40"/>
      <c r="V33" s="258"/>
      <c r="W33" s="11"/>
      <c r="X33" s="259"/>
    </row>
    <row r="34" spans="2:24" ht="19.5" customHeight="1">
      <c r="B34" s="37"/>
      <c r="C34" s="232" t="s">
        <v>251</v>
      </c>
      <c r="D34" s="430" t="s">
        <v>297</v>
      </c>
      <c r="E34" s="207">
        <v>1550</v>
      </c>
      <c r="F34" s="449"/>
      <c r="G34" s="38"/>
      <c r="H34" s="217"/>
      <c r="I34" s="294"/>
      <c r="J34" s="172"/>
      <c r="K34" s="43"/>
      <c r="L34" s="37"/>
      <c r="M34" s="169"/>
      <c r="N34" s="178"/>
      <c r="O34" s="172"/>
      <c r="P34" s="193"/>
      <c r="Q34" s="194"/>
      <c r="R34" s="169"/>
      <c r="S34" s="178"/>
      <c r="T34" s="172"/>
      <c r="U34" s="40"/>
      <c r="V34" s="258"/>
      <c r="W34" s="11"/>
      <c r="X34" s="259"/>
    </row>
    <row r="35" spans="2:24" ht="19.5" customHeight="1">
      <c r="B35" s="37"/>
      <c r="C35" s="204" t="s">
        <v>500</v>
      </c>
      <c r="D35" s="300"/>
      <c r="E35" s="172">
        <v>350</v>
      </c>
      <c r="F35" s="433"/>
      <c r="G35" s="38"/>
      <c r="H35" s="202"/>
      <c r="I35" s="294"/>
      <c r="J35" s="172"/>
      <c r="K35" s="43"/>
      <c r="L35" s="37"/>
      <c r="M35" s="169"/>
      <c r="N35" s="178"/>
      <c r="O35" s="172"/>
      <c r="P35" s="193"/>
      <c r="Q35" s="194"/>
      <c r="R35" s="169"/>
      <c r="S35" s="178"/>
      <c r="T35" s="172"/>
      <c r="U35" s="40"/>
      <c r="V35" s="258"/>
      <c r="W35" s="11"/>
      <c r="X35" s="259"/>
    </row>
    <row r="36" spans="2:24" ht="19.5" customHeight="1">
      <c r="B36" s="82"/>
      <c r="C36" s="204"/>
      <c r="D36" s="300"/>
      <c r="E36" s="172"/>
      <c r="F36" s="256"/>
      <c r="G36" s="83"/>
      <c r="H36" s="226"/>
      <c r="I36" s="301"/>
      <c r="J36" s="207"/>
      <c r="K36" s="239"/>
      <c r="L36" s="82"/>
      <c r="M36" s="189"/>
      <c r="N36" s="451"/>
      <c r="O36" s="207"/>
      <c r="P36" s="452"/>
      <c r="Q36" s="453"/>
      <c r="R36" s="189"/>
      <c r="S36" s="451"/>
      <c r="T36" s="207"/>
      <c r="U36" s="84"/>
      <c r="V36" s="258"/>
      <c r="W36" s="11"/>
      <c r="X36" s="259"/>
    </row>
    <row r="37" spans="2:24" ht="19.5" customHeight="1">
      <c r="B37" s="37"/>
      <c r="C37" s="204"/>
      <c r="D37" s="300"/>
      <c r="E37" s="172"/>
      <c r="F37" s="256"/>
      <c r="G37" s="38"/>
      <c r="H37" s="202"/>
      <c r="I37" s="294"/>
      <c r="J37" s="172"/>
      <c r="K37" s="43"/>
      <c r="L37" s="37"/>
      <c r="M37" s="169"/>
      <c r="N37" s="178"/>
      <c r="O37" s="172"/>
      <c r="P37" s="193"/>
      <c r="Q37" s="194"/>
      <c r="R37" s="169"/>
      <c r="S37" s="178"/>
      <c r="T37" s="172"/>
      <c r="U37" s="40"/>
      <c r="V37" s="258"/>
      <c r="W37" s="11"/>
      <c r="X37" s="259"/>
    </row>
    <row r="38" spans="2:24" ht="19.5" customHeight="1">
      <c r="B38" s="576" t="s">
        <v>1</v>
      </c>
      <c r="C38" s="577"/>
      <c r="D38" s="577"/>
      <c r="E38" s="54">
        <f>SUM(E6:E37)</f>
        <v>69150</v>
      </c>
      <c r="F38" s="34">
        <f>SUM(F6:F37)</f>
        <v>0</v>
      </c>
      <c r="G38" s="577" t="s">
        <v>1</v>
      </c>
      <c r="H38" s="577"/>
      <c r="I38" s="577"/>
      <c r="J38" s="54">
        <f>SUM(J6:J36)</f>
        <v>0</v>
      </c>
      <c r="K38" s="16">
        <f>SUM(K6:K36)</f>
        <v>0</v>
      </c>
      <c r="L38" s="576" t="s">
        <v>1</v>
      </c>
      <c r="M38" s="577"/>
      <c r="N38" s="577"/>
      <c r="O38" s="54">
        <f>SUM(O6:O36)</f>
        <v>7550</v>
      </c>
      <c r="P38" s="34">
        <f>SUM(P6:P36)</f>
        <v>0</v>
      </c>
      <c r="Q38" s="577" t="s">
        <v>1</v>
      </c>
      <c r="R38" s="577"/>
      <c r="S38" s="577"/>
      <c r="T38" s="54">
        <f>SUM(T6:T36)</f>
        <v>3000</v>
      </c>
      <c r="U38" s="34">
        <f>SUM(U6:U36)</f>
        <v>0</v>
      </c>
      <c r="V38" s="260"/>
      <c r="W38" s="13"/>
      <c r="X38" s="261"/>
    </row>
    <row r="39" spans="2:29" s="3" customFormat="1" ht="13.5" customHeight="1">
      <c r="B39" s="11" t="s">
        <v>487</v>
      </c>
      <c r="C39" s="9"/>
      <c r="D39" s="1"/>
      <c r="E39" s="442"/>
      <c r="F39" s="443"/>
      <c r="G39" s="1"/>
      <c r="H39" s="1"/>
      <c r="I39" s="1"/>
      <c r="J39" s="442"/>
      <c r="K39" s="444"/>
      <c r="L39" s="1"/>
      <c r="M39" s="1"/>
      <c r="N39" s="1"/>
      <c r="O39" s="442"/>
      <c r="P39" s="445"/>
      <c r="Q39" s="1"/>
      <c r="R39" s="1"/>
      <c r="S39" s="1"/>
      <c r="T39" s="442"/>
      <c r="U39" s="444"/>
      <c r="V39" s="1"/>
      <c r="W39" s="1"/>
      <c r="X39" s="1"/>
      <c r="Y39" s="445"/>
      <c r="Z39" s="447"/>
      <c r="AA39" s="448"/>
      <c r="AB39" s="441"/>
      <c r="AC39" s="447"/>
    </row>
    <row r="40" spans="2:28" s="3" customFormat="1" ht="14.25" customHeight="1">
      <c r="B40" s="519" t="s">
        <v>489</v>
      </c>
      <c r="C40" s="520"/>
      <c r="D40" s="520"/>
      <c r="E40" s="520"/>
      <c r="F40" s="520"/>
      <c r="G40" s="520"/>
      <c r="H40" s="520"/>
      <c r="I40" s="520"/>
      <c r="J40" s="520"/>
      <c r="K40" s="520"/>
      <c r="L40" s="520"/>
      <c r="M40" s="520"/>
      <c r="N40" s="520"/>
      <c r="O40" s="520"/>
      <c r="P40" s="520"/>
      <c r="Q40" s="520"/>
      <c r="R40" s="520"/>
      <c r="S40" s="520"/>
      <c r="T40" s="520"/>
      <c r="U40" s="520"/>
      <c r="V40" s="520"/>
      <c r="W40" s="520"/>
      <c r="X40" s="520"/>
      <c r="Y40" s="413"/>
      <c r="Z40" s="413"/>
      <c r="AA40" s="413"/>
      <c r="AB40" s="413"/>
    </row>
    <row r="41" spans="2:28" s="3" customFormat="1" ht="14.25" customHeight="1">
      <c r="B41" s="519" t="s">
        <v>485</v>
      </c>
      <c r="C41" s="520"/>
      <c r="D41" s="520"/>
      <c r="E41" s="520"/>
      <c r="F41" s="520"/>
      <c r="G41" s="520"/>
      <c r="H41" s="520"/>
      <c r="I41" s="520"/>
      <c r="J41" s="520"/>
      <c r="K41" s="520"/>
      <c r="L41" s="520"/>
      <c r="M41" s="520"/>
      <c r="N41" s="520"/>
      <c r="O41" s="520"/>
      <c r="P41" s="520"/>
      <c r="Q41" s="520"/>
      <c r="R41" s="520"/>
      <c r="S41" s="520"/>
      <c r="T41" s="520"/>
      <c r="U41" s="520"/>
      <c r="V41" s="520"/>
      <c r="W41" s="520"/>
      <c r="X41" s="520"/>
      <c r="Y41" s="413"/>
      <c r="Z41" s="413"/>
      <c r="AA41" s="413"/>
      <c r="AB41" s="413"/>
    </row>
    <row r="42" spans="2:28" s="3" customFormat="1" ht="13.5">
      <c r="B42" s="519" t="s">
        <v>486</v>
      </c>
      <c r="C42" s="611"/>
      <c r="D42" s="611"/>
      <c r="E42" s="611"/>
      <c r="F42" s="611"/>
      <c r="G42" s="611"/>
      <c r="H42" s="611"/>
      <c r="I42" s="611"/>
      <c r="J42" s="611"/>
      <c r="K42" s="611"/>
      <c r="L42" s="611"/>
      <c r="M42" s="611"/>
      <c r="N42" s="611"/>
      <c r="O42" s="611"/>
      <c r="P42" s="611"/>
      <c r="Q42" s="611"/>
      <c r="R42" s="611"/>
      <c r="S42" s="611"/>
      <c r="T42" s="611"/>
      <c r="U42" s="611"/>
      <c r="V42" s="611"/>
      <c r="W42" s="611"/>
      <c r="X42" s="611"/>
      <c r="Y42" s="413"/>
      <c r="Z42" s="413"/>
      <c r="AA42" s="413"/>
      <c r="AB42" s="413"/>
    </row>
    <row r="43" spans="2:25" s="3" customFormat="1" ht="7.5" customHeight="1">
      <c r="B43" s="11"/>
      <c r="C43" s="1"/>
      <c r="D43" s="1"/>
      <c r="E43" s="442"/>
      <c r="F43" s="443"/>
      <c r="G43" s="1"/>
      <c r="H43" s="1"/>
      <c r="I43" s="1"/>
      <c r="J43" s="442"/>
      <c r="K43" s="444"/>
      <c r="L43" s="1"/>
      <c r="M43" s="1"/>
      <c r="N43" s="1"/>
      <c r="O43" s="442"/>
      <c r="P43" s="445"/>
      <c r="Q43" s="1"/>
      <c r="R43" s="1"/>
      <c r="S43" s="1"/>
      <c r="T43" s="442"/>
      <c r="U43" s="444"/>
      <c r="V43" s="1"/>
      <c r="W43" s="1"/>
      <c r="X43" s="1"/>
      <c r="Y43" s="445"/>
    </row>
    <row r="44" spans="2:24" ht="18" customHeight="1">
      <c r="B44" s="18" t="s">
        <v>344</v>
      </c>
      <c r="C44" s="19"/>
      <c r="E44" s="19"/>
      <c r="F44" s="19"/>
      <c r="J44" s="19"/>
      <c r="K44" s="19"/>
      <c r="M44" s="19"/>
      <c r="O44" s="19"/>
      <c r="P44" s="19"/>
      <c r="R44" s="20"/>
      <c r="T44" s="25"/>
      <c r="U44" s="26"/>
      <c r="W44" s="547" t="str">
        <f>'三河集計表'!O31</f>
        <v>（2021年10月現在）</v>
      </c>
      <c r="X44" s="548"/>
    </row>
    <row r="45" ht="11.25" customHeight="1"/>
  </sheetData>
  <sheetProtection password="CCCF" sheet="1" selectLockedCells="1"/>
  <mergeCells count="30">
    <mergeCell ref="C4:E4"/>
    <mergeCell ref="F4:G4"/>
    <mergeCell ref="H4:I4"/>
    <mergeCell ref="O4:P4"/>
    <mergeCell ref="Q4:R4"/>
    <mergeCell ref="B5:E5"/>
    <mergeCell ref="G5:J5"/>
    <mergeCell ref="L5:O5"/>
    <mergeCell ref="E3:F3"/>
    <mergeCell ref="M3:N3"/>
    <mergeCell ref="O3:S3"/>
    <mergeCell ref="T3:U3"/>
    <mergeCell ref="V3:W3"/>
    <mergeCell ref="G3:L3"/>
    <mergeCell ref="E2:F2"/>
    <mergeCell ref="M2:N2"/>
    <mergeCell ref="O2:S2"/>
    <mergeCell ref="T2:U2"/>
    <mergeCell ref="V2:X2"/>
    <mergeCell ref="G2:L2"/>
    <mergeCell ref="V5:X5"/>
    <mergeCell ref="W44:X44"/>
    <mergeCell ref="B38:D38"/>
    <mergeCell ref="G38:I38"/>
    <mergeCell ref="L38:N38"/>
    <mergeCell ref="Q38:S38"/>
    <mergeCell ref="Q5:T5"/>
    <mergeCell ref="B40:X40"/>
    <mergeCell ref="B41:X41"/>
    <mergeCell ref="B42:X42"/>
  </mergeCells>
  <conditionalFormatting sqref="F6">
    <cfRule type="expression" priority="110" dxfId="0" stopIfTrue="1">
      <formula>F6&gt;E6</formula>
    </cfRule>
  </conditionalFormatting>
  <conditionalFormatting sqref="F7">
    <cfRule type="expression" priority="109" dxfId="0" stopIfTrue="1">
      <formula>F7&gt;E7</formula>
    </cfRule>
  </conditionalFormatting>
  <conditionalFormatting sqref="F8">
    <cfRule type="expression" priority="108" dxfId="0" stopIfTrue="1">
      <formula>F8&gt;E8</formula>
    </cfRule>
  </conditionalFormatting>
  <conditionalFormatting sqref="F9">
    <cfRule type="expression" priority="107" dxfId="0" stopIfTrue="1">
      <formula>F9&gt;E9</formula>
    </cfRule>
  </conditionalFormatting>
  <conditionalFormatting sqref="F10">
    <cfRule type="expression" priority="106" dxfId="0" stopIfTrue="1">
      <formula>F10&gt;E10</formula>
    </cfRule>
  </conditionalFormatting>
  <conditionalFormatting sqref="F11">
    <cfRule type="expression" priority="105" dxfId="0" stopIfTrue="1">
      <formula>F11&gt;E11</formula>
    </cfRule>
  </conditionalFormatting>
  <conditionalFormatting sqref="F12">
    <cfRule type="expression" priority="104" dxfId="0" stopIfTrue="1">
      <formula>F12&gt;E12</formula>
    </cfRule>
  </conditionalFormatting>
  <conditionalFormatting sqref="F13">
    <cfRule type="expression" priority="103" dxfId="0" stopIfTrue="1">
      <formula>F13&gt;E13</formula>
    </cfRule>
  </conditionalFormatting>
  <conditionalFormatting sqref="F14">
    <cfRule type="expression" priority="102" dxfId="0" stopIfTrue="1">
      <formula>F14&gt;E14</formula>
    </cfRule>
  </conditionalFormatting>
  <conditionalFormatting sqref="F15">
    <cfRule type="expression" priority="101" dxfId="0" stopIfTrue="1">
      <formula>F15&gt;E15</formula>
    </cfRule>
  </conditionalFormatting>
  <conditionalFormatting sqref="F16">
    <cfRule type="expression" priority="100" dxfId="0" stopIfTrue="1">
      <formula>F16&gt;E16</formula>
    </cfRule>
  </conditionalFormatting>
  <conditionalFormatting sqref="F17">
    <cfRule type="expression" priority="99" dxfId="0" stopIfTrue="1">
      <formula>F17&gt;E17</formula>
    </cfRule>
  </conditionalFormatting>
  <conditionalFormatting sqref="F18">
    <cfRule type="expression" priority="98" dxfId="0" stopIfTrue="1">
      <formula>F18&gt;E18</formula>
    </cfRule>
  </conditionalFormatting>
  <conditionalFormatting sqref="F19">
    <cfRule type="expression" priority="97" dxfId="0" stopIfTrue="1">
      <formula>F19&gt;E19</formula>
    </cfRule>
  </conditionalFormatting>
  <conditionalFormatting sqref="F20">
    <cfRule type="expression" priority="96" dxfId="0" stopIfTrue="1">
      <formula>F20&gt;E20</formula>
    </cfRule>
  </conditionalFormatting>
  <conditionalFormatting sqref="F21">
    <cfRule type="expression" priority="95" dxfId="0" stopIfTrue="1">
      <formula>F21&gt;E21</formula>
    </cfRule>
  </conditionalFormatting>
  <conditionalFormatting sqref="F22">
    <cfRule type="expression" priority="94" dxfId="0" stopIfTrue="1">
      <formula>F22&gt;E22</formula>
    </cfRule>
  </conditionalFormatting>
  <conditionalFormatting sqref="F23">
    <cfRule type="expression" priority="92" dxfId="0" stopIfTrue="1">
      <formula>F23&gt;E23</formula>
    </cfRule>
  </conditionalFormatting>
  <conditionalFormatting sqref="F24">
    <cfRule type="expression" priority="91" dxfId="0" stopIfTrue="1">
      <formula>F24&gt;E24</formula>
    </cfRule>
  </conditionalFormatting>
  <conditionalFormatting sqref="F25">
    <cfRule type="expression" priority="90" dxfId="0" stopIfTrue="1">
      <formula>F25&gt;E25</formula>
    </cfRule>
  </conditionalFormatting>
  <conditionalFormatting sqref="F26">
    <cfRule type="expression" priority="89" dxfId="0" stopIfTrue="1">
      <formula>F26&gt;E26</formula>
    </cfRule>
  </conditionalFormatting>
  <conditionalFormatting sqref="F27">
    <cfRule type="expression" priority="78" dxfId="0" stopIfTrue="1">
      <formula>F27&gt;E27</formula>
    </cfRule>
  </conditionalFormatting>
  <conditionalFormatting sqref="F28">
    <cfRule type="expression" priority="77" dxfId="0" stopIfTrue="1">
      <formula>F28&gt;E28</formula>
    </cfRule>
  </conditionalFormatting>
  <conditionalFormatting sqref="F29">
    <cfRule type="expression" priority="76" dxfId="0" stopIfTrue="1">
      <formula>F29&gt;E29</formula>
    </cfRule>
  </conditionalFormatting>
  <conditionalFormatting sqref="F30">
    <cfRule type="expression" priority="75" dxfId="0" stopIfTrue="1">
      <formula>F30&gt;E30</formula>
    </cfRule>
  </conditionalFormatting>
  <conditionalFormatting sqref="F31">
    <cfRule type="expression" priority="74" dxfId="0" stopIfTrue="1">
      <formula>F31&gt;E31</formula>
    </cfRule>
  </conditionalFormatting>
  <conditionalFormatting sqref="F32">
    <cfRule type="expression" priority="73" dxfId="0" stopIfTrue="1">
      <formula>F32&gt;E32</formula>
    </cfRule>
  </conditionalFormatting>
  <conditionalFormatting sqref="F33">
    <cfRule type="expression" priority="72" dxfId="0" stopIfTrue="1">
      <formula>F33&gt;E33</formula>
    </cfRule>
  </conditionalFormatting>
  <conditionalFormatting sqref="F34">
    <cfRule type="expression" priority="71" dxfId="0" stopIfTrue="1">
      <formula>F34&gt;E34</formula>
    </cfRule>
  </conditionalFormatting>
  <conditionalFormatting sqref="F35">
    <cfRule type="expression" priority="70" dxfId="0" stopIfTrue="1">
      <formula>F35&gt;E35</formula>
    </cfRule>
  </conditionalFormatting>
  <conditionalFormatting sqref="F36">
    <cfRule type="expression" priority="69" dxfId="0" stopIfTrue="1">
      <formula>F36&gt;E36</formula>
    </cfRule>
  </conditionalFormatting>
  <conditionalFormatting sqref="P6">
    <cfRule type="expression" priority="68" dxfId="0" stopIfTrue="1">
      <formula>P6&gt;O6</formula>
    </cfRule>
  </conditionalFormatting>
  <conditionalFormatting sqref="P7">
    <cfRule type="expression" priority="67" dxfId="0" stopIfTrue="1">
      <formula>P7&gt;O7</formula>
    </cfRule>
  </conditionalFormatting>
  <conditionalFormatting sqref="P8">
    <cfRule type="expression" priority="66" dxfId="0" stopIfTrue="1">
      <formula>P8&gt;O8</formula>
    </cfRule>
  </conditionalFormatting>
  <conditionalFormatting sqref="P9">
    <cfRule type="expression" priority="65" dxfId="0" stopIfTrue="1">
      <formula>P9&gt;O9</formula>
    </cfRule>
  </conditionalFormatting>
  <conditionalFormatting sqref="P10">
    <cfRule type="expression" priority="64" dxfId="0" stopIfTrue="1">
      <formula>P10&gt;O10</formula>
    </cfRule>
  </conditionalFormatting>
  <conditionalFormatting sqref="P11">
    <cfRule type="expression" priority="63" dxfId="0" stopIfTrue="1">
      <formula>P11&gt;O11</formula>
    </cfRule>
  </conditionalFormatting>
  <conditionalFormatting sqref="P12">
    <cfRule type="expression" priority="62" dxfId="0" stopIfTrue="1">
      <formula>P12&gt;O12</formula>
    </cfRule>
  </conditionalFormatting>
  <conditionalFormatting sqref="U6">
    <cfRule type="expression" priority="61" dxfId="0" stopIfTrue="1">
      <formula>U6&gt;T6</formula>
    </cfRule>
  </conditionalFormatting>
  <conditionalFormatting sqref="U7">
    <cfRule type="expression" priority="60" dxfId="0" stopIfTrue="1">
      <formula>U7&gt;T7</formula>
    </cfRule>
  </conditionalFormatting>
  <conditionalFormatting sqref="F37">
    <cfRule type="expression" priority="59" dxfId="0" stopIfTrue="1">
      <formula>F37&gt;E37</formula>
    </cfRule>
  </conditionalFormatting>
  <conditionalFormatting sqref="F12">
    <cfRule type="expression" priority="58" dxfId="0" stopIfTrue="1">
      <formula>F12&gt;E12</formula>
    </cfRule>
  </conditionalFormatting>
  <conditionalFormatting sqref="F13">
    <cfRule type="expression" priority="57" dxfId="0" stopIfTrue="1">
      <formula>F13&gt;E13</formula>
    </cfRule>
  </conditionalFormatting>
  <conditionalFormatting sqref="F14">
    <cfRule type="expression" priority="56" dxfId="0" stopIfTrue="1">
      <formula>F14&gt;E14</formula>
    </cfRule>
  </conditionalFormatting>
  <conditionalFormatting sqref="F15">
    <cfRule type="expression" priority="55" dxfId="0" stopIfTrue="1">
      <formula>F15&gt;E15</formula>
    </cfRule>
  </conditionalFormatting>
  <conditionalFormatting sqref="F16">
    <cfRule type="expression" priority="54" dxfId="0" stopIfTrue="1">
      <formula>F16&gt;E16</formula>
    </cfRule>
  </conditionalFormatting>
  <conditionalFormatting sqref="F17">
    <cfRule type="expression" priority="53" dxfId="0" stopIfTrue="1">
      <formula>F17&gt;E17</formula>
    </cfRule>
  </conditionalFormatting>
  <conditionalFormatting sqref="F18">
    <cfRule type="expression" priority="52" dxfId="0" stopIfTrue="1">
      <formula>F18&gt;E18</formula>
    </cfRule>
  </conditionalFormatting>
  <conditionalFormatting sqref="F19">
    <cfRule type="expression" priority="51" dxfId="0" stopIfTrue="1">
      <formula>F19&gt;E19</formula>
    </cfRule>
  </conditionalFormatting>
  <conditionalFormatting sqref="F20">
    <cfRule type="expression" priority="50" dxfId="0" stopIfTrue="1">
      <formula>F20&gt;E20</formula>
    </cfRule>
  </conditionalFormatting>
  <conditionalFormatting sqref="F21">
    <cfRule type="expression" priority="49" dxfId="0" stopIfTrue="1">
      <formula>F21&gt;E21</formula>
    </cfRule>
  </conditionalFormatting>
  <conditionalFormatting sqref="F22">
    <cfRule type="expression" priority="48" dxfId="0" stopIfTrue="1">
      <formula>F22&gt;E22</formula>
    </cfRule>
  </conditionalFormatting>
  <conditionalFormatting sqref="F23">
    <cfRule type="expression" priority="47" dxfId="0" stopIfTrue="1">
      <formula>F23&gt;E23</formula>
    </cfRule>
  </conditionalFormatting>
  <conditionalFormatting sqref="F24">
    <cfRule type="expression" priority="46" dxfId="0" stopIfTrue="1">
      <formula>F24&gt;E24</formula>
    </cfRule>
  </conditionalFormatting>
  <conditionalFormatting sqref="F25">
    <cfRule type="expression" priority="45" dxfId="0" stopIfTrue="1">
      <formula>F25&gt;E25</formula>
    </cfRule>
  </conditionalFormatting>
  <conditionalFormatting sqref="F26">
    <cfRule type="expression" priority="44" dxfId="0" stopIfTrue="1">
      <formula>F26&gt;E26</formula>
    </cfRule>
  </conditionalFormatting>
  <conditionalFormatting sqref="F27">
    <cfRule type="expression" priority="43" dxfId="0" stopIfTrue="1">
      <formula>F27&gt;E27</formula>
    </cfRule>
  </conditionalFormatting>
  <conditionalFormatting sqref="F28">
    <cfRule type="expression" priority="42" dxfId="0" stopIfTrue="1">
      <formula>F28&gt;E28</formula>
    </cfRule>
  </conditionalFormatting>
  <conditionalFormatting sqref="F29">
    <cfRule type="expression" priority="41" dxfId="0" stopIfTrue="1">
      <formula>F29&gt;E29</formula>
    </cfRule>
  </conditionalFormatting>
  <conditionalFormatting sqref="F30">
    <cfRule type="expression" priority="40" dxfId="0" stopIfTrue="1">
      <formula>F30&gt;E30</formula>
    </cfRule>
  </conditionalFormatting>
  <conditionalFormatting sqref="F31">
    <cfRule type="expression" priority="39" dxfId="0" stopIfTrue="1">
      <formula>F31&gt;E31</formula>
    </cfRule>
  </conditionalFormatting>
  <conditionalFormatting sqref="F32">
    <cfRule type="expression" priority="38" dxfId="0" stopIfTrue="1">
      <formula>F32&gt;E32</formula>
    </cfRule>
  </conditionalFormatting>
  <conditionalFormatting sqref="F33">
    <cfRule type="expression" priority="37" dxfId="0" stopIfTrue="1">
      <formula>F33&gt;E33</formula>
    </cfRule>
  </conditionalFormatting>
  <conditionalFormatting sqref="F34">
    <cfRule type="expression" priority="36" dxfId="0" stopIfTrue="1">
      <formula>F34&gt;E34</formula>
    </cfRule>
  </conditionalFormatting>
  <conditionalFormatting sqref="F35">
    <cfRule type="expression" priority="35" dxfId="0" stopIfTrue="1">
      <formula>F35&gt;E35</formula>
    </cfRule>
  </conditionalFormatting>
  <conditionalFormatting sqref="F36">
    <cfRule type="expression" priority="34" dxfId="0" stopIfTrue="1">
      <formula>F36&gt;E36</formula>
    </cfRule>
  </conditionalFormatting>
  <conditionalFormatting sqref="F20">
    <cfRule type="expression" priority="33" dxfId="0" stopIfTrue="1">
      <formula>F20&gt;E20</formula>
    </cfRule>
  </conditionalFormatting>
  <conditionalFormatting sqref="F21">
    <cfRule type="expression" priority="32" dxfId="0" stopIfTrue="1">
      <formula>F21&gt;E21</formula>
    </cfRule>
  </conditionalFormatting>
  <conditionalFormatting sqref="F22">
    <cfRule type="expression" priority="31" dxfId="0" stopIfTrue="1">
      <formula>F22&gt;E22</formula>
    </cfRule>
  </conditionalFormatting>
  <conditionalFormatting sqref="F23">
    <cfRule type="expression" priority="30" dxfId="0" stopIfTrue="1">
      <formula>F23&gt;E23</formula>
    </cfRule>
  </conditionalFormatting>
  <conditionalFormatting sqref="F24">
    <cfRule type="expression" priority="29" dxfId="0" stopIfTrue="1">
      <formula>F24&gt;E24</formula>
    </cfRule>
  </conditionalFormatting>
  <conditionalFormatting sqref="F25">
    <cfRule type="expression" priority="28" dxfId="0" stopIfTrue="1">
      <formula>F25&gt;E25</formula>
    </cfRule>
  </conditionalFormatting>
  <conditionalFormatting sqref="F26">
    <cfRule type="expression" priority="27" dxfId="0" stopIfTrue="1">
      <formula>F26&gt;E26</formula>
    </cfRule>
  </conditionalFormatting>
  <conditionalFormatting sqref="F27">
    <cfRule type="expression" priority="26" dxfId="0" stopIfTrue="1">
      <formula>F27&gt;E27</formula>
    </cfRule>
  </conditionalFormatting>
  <conditionalFormatting sqref="F28">
    <cfRule type="expression" priority="25" dxfId="0" stopIfTrue="1">
      <formula>F28&gt;E28</formula>
    </cfRule>
  </conditionalFormatting>
  <conditionalFormatting sqref="F29">
    <cfRule type="expression" priority="24" dxfId="0" stopIfTrue="1">
      <formula>F29&gt;E29</formula>
    </cfRule>
  </conditionalFormatting>
  <conditionalFormatting sqref="F30">
    <cfRule type="expression" priority="23" dxfId="0" stopIfTrue="1">
      <formula>F30&gt;E30</formula>
    </cfRule>
  </conditionalFormatting>
  <conditionalFormatting sqref="F31">
    <cfRule type="expression" priority="22" dxfId="0" stopIfTrue="1">
      <formula>F31&gt;E31</formula>
    </cfRule>
  </conditionalFormatting>
  <conditionalFormatting sqref="F32">
    <cfRule type="expression" priority="21" dxfId="0" stopIfTrue="1">
      <formula>F32&gt;E32</formula>
    </cfRule>
  </conditionalFormatting>
  <conditionalFormatting sqref="F33">
    <cfRule type="expression" priority="20" dxfId="0" stopIfTrue="1">
      <formula>F33&gt;E33</formula>
    </cfRule>
  </conditionalFormatting>
  <conditionalFormatting sqref="F34">
    <cfRule type="expression" priority="19" dxfId="0" stopIfTrue="1">
      <formula>F34&gt;E34</formula>
    </cfRule>
  </conditionalFormatting>
  <conditionalFormatting sqref="F35">
    <cfRule type="expression" priority="18" dxfId="0" stopIfTrue="1">
      <formula>F35&gt;E35</formula>
    </cfRule>
  </conditionalFormatting>
  <conditionalFormatting sqref="F36">
    <cfRule type="expression" priority="17" dxfId="0" stopIfTrue="1">
      <formula>F36&gt;E36</formula>
    </cfRule>
  </conditionalFormatting>
  <conditionalFormatting sqref="F20">
    <cfRule type="expression" priority="16" dxfId="0" stopIfTrue="1">
      <formula>F20&gt;E20</formula>
    </cfRule>
  </conditionalFormatting>
  <conditionalFormatting sqref="F21">
    <cfRule type="expression" priority="15" dxfId="0" stopIfTrue="1">
      <formula>F21&gt;E21</formula>
    </cfRule>
  </conditionalFormatting>
  <conditionalFormatting sqref="F22">
    <cfRule type="expression" priority="14" dxfId="0" stopIfTrue="1">
      <formula>F22&gt;E22</formula>
    </cfRule>
  </conditionalFormatting>
  <conditionalFormatting sqref="F23">
    <cfRule type="expression" priority="13" dxfId="0" stopIfTrue="1">
      <formula>F23&gt;E23</formula>
    </cfRule>
  </conditionalFormatting>
  <conditionalFormatting sqref="F24">
    <cfRule type="expression" priority="12" dxfId="0" stopIfTrue="1">
      <formula>F24&gt;E24</formula>
    </cfRule>
  </conditionalFormatting>
  <conditionalFormatting sqref="F25">
    <cfRule type="expression" priority="11" dxfId="0" stopIfTrue="1">
      <formula>F25&gt;E25</formula>
    </cfRule>
  </conditionalFormatting>
  <conditionalFormatting sqref="F26">
    <cfRule type="expression" priority="10" dxfId="0" stopIfTrue="1">
      <formula>F26&gt;E26</formula>
    </cfRule>
  </conditionalFormatting>
  <conditionalFormatting sqref="F27">
    <cfRule type="expression" priority="9" dxfId="0" stopIfTrue="1">
      <formula>F27&gt;E27</formula>
    </cfRule>
  </conditionalFormatting>
  <conditionalFormatting sqref="F28">
    <cfRule type="expression" priority="8" dxfId="0" stopIfTrue="1">
      <formula>F28&gt;E28</formula>
    </cfRule>
  </conditionalFormatting>
  <conditionalFormatting sqref="F29">
    <cfRule type="expression" priority="7" dxfId="0" stopIfTrue="1">
      <formula>F29&gt;E29</formula>
    </cfRule>
  </conditionalFormatting>
  <conditionalFormatting sqref="F30">
    <cfRule type="expression" priority="6" dxfId="0" stopIfTrue="1">
      <formula>F30&gt;E30</formula>
    </cfRule>
  </conditionalFormatting>
  <conditionalFormatting sqref="F31">
    <cfRule type="expression" priority="5" dxfId="0" stopIfTrue="1">
      <formula>F31&gt;E31</formula>
    </cfRule>
  </conditionalFormatting>
  <conditionalFormatting sqref="F32">
    <cfRule type="expression" priority="4" dxfId="0" stopIfTrue="1">
      <formula>F32&gt;E32</formula>
    </cfRule>
  </conditionalFormatting>
  <conditionalFormatting sqref="F33">
    <cfRule type="expression" priority="3" dxfId="0" stopIfTrue="1">
      <formula>F33&gt;E33</formula>
    </cfRule>
  </conditionalFormatting>
  <conditionalFormatting sqref="F34">
    <cfRule type="expression" priority="2" dxfId="0" stopIfTrue="1">
      <formula>F34&gt;E34</formula>
    </cfRule>
  </conditionalFormatting>
  <conditionalFormatting sqref="F35">
    <cfRule type="expression" priority="1" dxfId="0" stopIfTrue="1">
      <formula>F35&gt;E35</formula>
    </cfRule>
  </conditionalFormatting>
  <dataValidations count="3">
    <dataValidation operator="lessThanOrEqual" allowBlank="1" showInputMessage="1" showErrorMessage="1" sqref="J13 P13:P37 B39:B43 T19:T37 M17:N32 J15:J37 R19:R37 O17:O37 S14:S37 M34:N37 C39:Y39 C43:Y43"/>
    <dataValidation errorStyle="warning" type="custom" allowBlank="1" showInputMessage="1" showErrorMessage="1" errorTitle="折込数オーバー" error="入力した折込数が満数を超えている、または50枚単位ではありません。" sqref="P6:P12 U6:U7 F6:F37">
      <formula1>AND(P6&lt;=O6,MOD(P6,50)=0)</formula1>
    </dataValidation>
    <dataValidation type="whole" operator="lessThanOrEqual" allowBlank="1" showInputMessage="1" showErrorMessage="1" sqref="Q6:Q37">
      <formula1>O6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20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4921875" style="18" customWidth="1"/>
    <col min="2" max="2" width="3.00390625" style="18" customWidth="1"/>
    <col min="3" max="3" width="13.25390625" style="18" customWidth="1"/>
    <col min="4" max="4" width="4.75390625" style="18" customWidth="1"/>
    <col min="5" max="5" width="8.125" style="18" customWidth="1"/>
    <col min="6" max="6" width="9.75390625" style="18" customWidth="1"/>
    <col min="7" max="7" width="0.74609375" style="18" customWidth="1"/>
    <col min="8" max="8" width="13.25390625" style="18" customWidth="1"/>
    <col min="9" max="9" width="3.50390625" style="18" customWidth="1"/>
    <col min="10" max="10" width="7.75390625" style="18" customWidth="1"/>
    <col min="11" max="11" width="8.625" style="18" customWidth="1"/>
    <col min="12" max="12" width="0.875" style="18" customWidth="1"/>
    <col min="13" max="13" width="13.25390625" style="18" customWidth="1"/>
    <col min="14" max="14" width="4.625" style="18" customWidth="1"/>
    <col min="15" max="15" width="7.75390625" style="18" customWidth="1"/>
    <col min="16" max="16" width="8.625" style="18" customWidth="1"/>
    <col min="17" max="17" width="1.00390625" style="18" customWidth="1"/>
    <col min="18" max="18" width="13.25390625" style="18" customWidth="1"/>
    <col min="19" max="19" width="3.625" style="18" customWidth="1"/>
    <col min="20" max="20" width="7.75390625" style="18" customWidth="1"/>
    <col min="21" max="21" width="8.625" style="18" customWidth="1"/>
    <col min="22" max="22" width="0.74609375" style="18" customWidth="1"/>
    <col min="23" max="23" width="24.625" style="18" customWidth="1"/>
    <col min="24" max="24" width="8.875" style="18" customWidth="1"/>
    <col min="25" max="16384" width="9.00390625" style="18" customWidth="1"/>
  </cols>
  <sheetData>
    <row r="1" spans="7:149" ht="8.25" customHeight="1">
      <c r="G1" s="19"/>
      <c r="H1" s="19"/>
      <c r="I1" s="19"/>
      <c r="J1" s="20"/>
      <c r="K1" s="20"/>
      <c r="L1" s="19"/>
      <c r="M1" s="19"/>
      <c r="N1" s="19"/>
      <c r="O1" s="20"/>
      <c r="P1" s="20"/>
      <c r="Q1" s="19"/>
      <c r="R1" s="20"/>
      <c r="S1" s="19"/>
      <c r="T1" s="20"/>
      <c r="U1" s="20"/>
      <c r="V1" s="19"/>
      <c r="W1" s="20"/>
      <c r="X1" s="20"/>
      <c r="ES1" s="19"/>
    </row>
    <row r="2" spans="2:149" ht="28.5" customHeight="1">
      <c r="B2" s="8" t="s">
        <v>9</v>
      </c>
      <c r="C2" s="8"/>
      <c r="D2" s="8"/>
      <c r="E2" s="576" t="s">
        <v>2</v>
      </c>
      <c r="F2" s="578"/>
      <c r="G2" s="603">
        <f>'三河集計表'!E3</f>
        <v>0</v>
      </c>
      <c r="H2" s="603"/>
      <c r="I2" s="603"/>
      <c r="J2" s="603"/>
      <c r="K2" s="603"/>
      <c r="L2" s="603"/>
      <c r="M2" s="598" t="s">
        <v>3</v>
      </c>
      <c r="N2" s="599"/>
      <c r="O2" s="600">
        <f>'三河集計表'!J3</f>
        <v>0</v>
      </c>
      <c r="P2" s="601"/>
      <c r="Q2" s="601"/>
      <c r="R2" s="601"/>
      <c r="S2" s="602"/>
      <c r="T2" s="576" t="s">
        <v>4</v>
      </c>
      <c r="U2" s="578"/>
      <c r="V2" s="603">
        <f>'三河集計表'!N3</f>
        <v>0</v>
      </c>
      <c r="W2" s="603"/>
      <c r="X2" s="604"/>
      <c r="ES2" s="19"/>
    </row>
    <row r="3" spans="1:24" ht="28.5" customHeight="1">
      <c r="A3" s="19"/>
      <c r="B3" s="29"/>
      <c r="C3" s="29"/>
      <c r="D3" s="29"/>
      <c r="E3" s="583" t="s">
        <v>5</v>
      </c>
      <c r="F3" s="589"/>
      <c r="G3" s="597">
        <f>'三河集計表'!E4</f>
        <v>0</v>
      </c>
      <c r="H3" s="597"/>
      <c r="I3" s="597"/>
      <c r="J3" s="597"/>
      <c r="K3" s="597"/>
      <c r="L3" s="597"/>
      <c r="M3" s="590" t="s">
        <v>6</v>
      </c>
      <c r="N3" s="591"/>
      <c r="O3" s="592">
        <f>'三河集計表'!J4</f>
        <v>0</v>
      </c>
      <c r="P3" s="593"/>
      <c r="Q3" s="593"/>
      <c r="R3" s="593"/>
      <c r="S3" s="594"/>
      <c r="T3" s="583" t="s">
        <v>7</v>
      </c>
      <c r="U3" s="589"/>
      <c r="V3" s="595">
        <f>SUM(O4)</f>
        <v>0</v>
      </c>
      <c r="W3" s="596"/>
      <c r="X3" s="46" t="s">
        <v>0</v>
      </c>
    </row>
    <row r="4" spans="2:46" ht="30" customHeight="1">
      <c r="B4" s="19"/>
      <c r="C4" s="586" t="s">
        <v>259</v>
      </c>
      <c r="D4" s="586"/>
      <c r="E4" s="586"/>
      <c r="F4" s="587" t="s">
        <v>8</v>
      </c>
      <c r="G4" s="587"/>
      <c r="H4" s="588">
        <f>SUM(E14+J14+O14+T14)</f>
        <v>12350</v>
      </c>
      <c r="I4" s="587"/>
      <c r="J4" s="5" t="s">
        <v>0</v>
      </c>
      <c r="K4" s="5" t="s">
        <v>11</v>
      </c>
      <c r="L4" s="6"/>
      <c r="M4" s="7" t="s">
        <v>10</v>
      </c>
      <c r="N4" s="6"/>
      <c r="O4" s="579">
        <f>SUM(F14+K14+P14+U14)</f>
        <v>0</v>
      </c>
      <c r="P4" s="580"/>
      <c r="Q4" s="581" t="s">
        <v>0</v>
      </c>
      <c r="R4" s="581"/>
      <c r="S4" s="19"/>
      <c r="T4" s="26"/>
      <c r="U4" s="26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</row>
    <row r="5" spans="2:24" ht="19.5" customHeight="1">
      <c r="B5" s="576" t="s">
        <v>14</v>
      </c>
      <c r="C5" s="577"/>
      <c r="D5" s="577"/>
      <c r="E5" s="577"/>
      <c r="F5" s="42" t="s">
        <v>12</v>
      </c>
      <c r="G5" s="577" t="s">
        <v>15</v>
      </c>
      <c r="H5" s="577"/>
      <c r="I5" s="577"/>
      <c r="J5" s="582"/>
      <c r="K5" s="22" t="s">
        <v>12</v>
      </c>
      <c r="L5" s="576" t="s">
        <v>16</v>
      </c>
      <c r="M5" s="577"/>
      <c r="N5" s="577"/>
      <c r="O5" s="577"/>
      <c r="P5" s="42" t="s">
        <v>12</v>
      </c>
      <c r="Q5" s="577" t="s">
        <v>13</v>
      </c>
      <c r="R5" s="577"/>
      <c r="S5" s="577"/>
      <c r="T5" s="582"/>
      <c r="U5" s="24" t="s">
        <v>12</v>
      </c>
      <c r="V5" s="576" t="s">
        <v>298</v>
      </c>
      <c r="W5" s="577"/>
      <c r="X5" s="578"/>
    </row>
    <row r="6" spans="2:24" ht="19.5" customHeight="1">
      <c r="B6" s="33"/>
      <c r="C6" s="228" t="s">
        <v>260</v>
      </c>
      <c r="D6" s="293" t="s">
        <v>304</v>
      </c>
      <c r="E6" s="474">
        <v>7100</v>
      </c>
      <c r="F6" s="432"/>
      <c r="G6" s="20"/>
      <c r="H6" s="214"/>
      <c r="I6" s="293"/>
      <c r="J6" s="113"/>
      <c r="K6" s="17"/>
      <c r="L6" s="47"/>
      <c r="M6" s="214"/>
      <c r="N6" s="293"/>
      <c r="O6" s="153"/>
      <c r="P6" s="78"/>
      <c r="Q6" s="20"/>
      <c r="R6" s="214" t="s">
        <v>264</v>
      </c>
      <c r="S6" s="272"/>
      <c r="T6" s="286">
        <v>450</v>
      </c>
      <c r="U6" s="432"/>
      <c r="V6" s="258"/>
      <c r="W6" s="19"/>
      <c r="X6" s="259"/>
    </row>
    <row r="7" spans="2:24" ht="19.5" customHeight="1">
      <c r="B7" s="37"/>
      <c r="C7" s="202" t="s">
        <v>261</v>
      </c>
      <c r="D7" s="294" t="s">
        <v>304</v>
      </c>
      <c r="E7" s="224">
        <v>1100</v>
      </c>
      <c r="F7" s="433"/>
      <c r="G7" s="38"/>
      <c r="H7" s="202"/>
      <c r="I7" s="294"/>
      <c r="J7" s="117"/>
      <c r="K7" s="43"/>
      <c r="L7" s="37"/>
      <c r="M7" s="202"/>
      <c r="N7" s="294"/>
      <c r="O7" s="154"/>
      <c r="P7" s="77"/>
      <c r="Q7" s="38"/>
      <c r="R7" s="115"/>
      <c r="S7" s="277"/>
      <c r="T7" s="117"/>
      <c r="U7" s="40"/>
      <c r="V7" s="258"/>
      <c r="W7" s="19"/>
      <c r="X7" s="259"/>
    </row>
    <row r="8" spans="2:24" ht="19.5" customHeight="1">
      <c r="B8" s="37"/>
      <c r="C8" s="184"/>
      <c r="D8" s="318"/>
      <c r="E8" s="224"/>
      <c r="F8" s="256"/>
      <c r="G8" s="38"/>
      <c r="H8" s="184"/>
      <c r="I8" s="318"/>
      <c r="J8" s="117"/>
      <c r="K8" s="43"/>
      <c r="L8" s="37"/>
      <c r="M8" s="184"/>
      <c r="N8" s="320"/>
      <c r="O8" s="154"/>
      <c r="P8" s="77"/>
      <c r="Q8" s="38"/>
      <c r="R8" s="115"/>
      <c r="S8" s="277"/>
      <c r="T8" s="117"/>
      <c r="U8" s="40"/>
      <c r="V8" s="258"/>
      <c r="W8" s="19"/>
      <c r="X8" s="259"/>
    </row>
    <row r="9" spans="2:24" ht="19.5" customHeight="1">
      <c r="B9" s="37"/>
      <c r="C9" s="196" t="s">
        <v>213</v>
      </c>
      <c r="D9" s="294"/>
      <c r="E9" s="224"/>
      <c r="F9" s="440"/>
      <c r="G9" s="38"/>
      <c r="H9" s="187"/>
      <c r="I9" s="319"/>
      <c r="J9" s="117"/>
      <c r="K9" s="43"/>
      <c r="L9" s="37"/>
      <c r="M9" s="189"/>
      <c r="N9" s="317"/>
      <c r="O9" s="179"/>
      <c r="P9" s="77"/>
      <c r="Q9" s="38"/>
      <c r="R9" s="189"/>
      <c r="S9" s="284"/>
      <c r="T9" s="117"/>
      <c r="U9" s="40"/>
      <c r="V9" s="258"/>
      <c r="W9" s="19"/>
      <c r="X9" s="259"/>
    </row>
    <row r="10" spans="2:24" ht="19.5" customHeight="1">
      <c r="B10" s="37"/>
      <c r="C10" s="220" t="s">
        <v>262</v>
      </c>
      <c r="D10" s="309" t="s">
        <v>322</v>
      </c>
      <c r="E10" s="224">
        <v>700</v>
      </c>
      <c r="F10" s="433"/>
      <c r="G10" s="38"/>
      <c r="H10" s="202"/>
      <c r="I10" s="299"/>
      <c r="J10" s="117"/>
      <c r="K10" s="43"/>
      <c r="L10" s="37"/>
      <c r="M10" s="202"/>
      <c r="N10" s="299"/>
      <c r="O10" s="179"/>
      <c r="P10" s="77"/>
      <c r="Q10" s="38"/>
      <c r="R10" s="202"/>
      <c r="S10" s="299"/>
      <c r="T10" s="117"/>
      <c r="U10" s="40"/>
      <c r="V10" s="258"/>
      <c r="W10" s="19"/>
      <c r="X10" s="259"/>
    </row>
    <row r="11" spans="2:24" ht="19.5" customHeight="1">
      <c r="B11" s="37"/>
      <c r="C11" s="226" t="s">
        <v>263</v>
      </c>
      <c r="D11" s="315" t="s">
        <v>308</v>
      </c>
      <c r="E11" s="224">
        <v>3000</v>
      </c>
      <c r="F11" s="433"/>
      <c r="G11" s="38"/>
      <c r="H11" s="202"/>
      <c r="I11" s="299"/>
      <c r="J11" s="117"/>
      <c r="K11" s="43"/>
      <c r="L11" s="37"/>
      <c r="M11" s="202"/>
      <c r="N11" s="299"/>
      <c r="O11" s="179"/>
      <c r="P11" s="77"/>
      <c r="Q11" s="38"/>
      <c r="R11" s="202"/>
      <c r="S11" s="299"/>
      <c r="T11" s="117"/>
      <c r="U11" s="40"/>
      <c r="V11" s="258"/>
      <c r="W11" s="19"/>
      <c r="X11" s="259"/>
    </row>
    <row r="12" spans="2:24" ht="19.5" customHeight="1">
      <c r="B12" s="37"/>
      <c r="C12" s="115"/>
      <c r="D12" s="116"/>
      <c r="E12" s="224"/>
      <c r="F12" s="77"/>
      <c r="G12" s="38"/>
      <c r="H12" s="184"/>
      <c r="I12" s="185"/>
      <c r="J12" s="117"/>
      <c r="K12" s="43"/>
      <c r="L12" s="37"/>
      <c r="M12" s="184"/>
      <c r="N12" s="211"/>
      <c r="O12" s="179"/>
      <c r="P12" s="77"/>
      <c r="Q12" s="38"/>
      <c r="R12" s="208"/>
      <c r="S12" s="213"/>
      <c r="T12" s="117"/>
      <c r="U12" s="40"/>
      <c r="V12" s="258"/>
      <c r="W12" s="19"/>
      <c r="X12" s="259"/>
    </row>
    <row r="13" spans="2:24" ht="19.5" customHeight="1">
      <c r="B13" s="82"/>
      <c r="C13" s="187"/>
      <c r="D13" s="188"/>
      <c r="E13" s="227"/>
      <c r="F13" s="238"/>
      <c r="G13" s="83"/>
      <c r="H13" s="187"/>
      <c r="I13" s="188"/>
      <c r="J13" s="190"/>
      <c r="K13" s="239"/>
      <c r="L13" s="82"/>
      <c r="M13" s="187"/>
      <c r="N13" s="240"/>
      <c r="O13" s="241"/>
      <c r="P13" s="238"/>
      <c r="Q13" s="83"/>
      <c r="R13" s="189"/>
      <c r="S13" s="212"/>
      <c r="T13" s="190"/>
      <c r="U13" s="84"/>
      <c r="V13" s="258"/>
      <c r="W13" s="19"/>
      <c r="X13" s="259"/>
    </row>
    <row r="14" spans="2:24" ht="19.5" customHeight="1">
      <c r="B14" s="576" t="s">
        <v>1</v>
      </c>
      <c r="C14" s="577"/>
      <c r="D14" s="577"/>
      <c r="E14" s="48">
        <f>SUM(E6:E13)</f>
        <v>11900</v>
      </c>
      <c r="F14" s="75">
        <f>SUM(F6:F13)</f>
        <v>0</v>
      </c>
      <c r="G14" s="577" t="s">
        <v>1</v>
      </c>
      <c r="H14" s="577"/>
      <c r="I14" s="577"/>
      <c r="J14" s="54">
        <f>SUM(J6:J13)</f>
        <v>0</v>
      </c>
      <c r="K14" s="16">
        <f>SUM(K6:K13)</f>
        <v>0</v>
      </c>
      <c r="L14" s="576" t="s">
        <v>1</v>
      </c>
      <c r="M14" s="577"/>
      <c r="N14" s="582"/>
      <c r="O14" s="14">
        <f>SUM(O6:O13)</f>
        <v>0</v>
      </c>
      <c r="P14" s="75">
        <f>SUM(P6:P13)</f>
        <v>0</v>
      </c>
      <c r="Q14" s="577" t="s">
        <v>1</v>
      </c>
      <c r="R14" s="577"/>
      <c r="S14" s="577"/>
      <c r="T14" s="54">
        <f>SUM(T6:T13)</f>
        <v>450</v>
      </c>
      <c r="U14" s="34">
        <f>SUM(U6:U13)</f>
        <v>0</v>
      </c>
      <c r="V14" s="260"/>
      <c r="W14" s="72"/>
      <c r="X14" s="261"/>
    </row>
    <row r="15" spans="2:29" s="3" customFormat="1" ht="13.5" customHeight="1">
      <c r="B15" s="11" t="s">
        <v>487</v>
      </c>
      <c r="C15" s="9"/>
      <c r="D15" s="1"/>
      <c r="E15" s="442"/>
      <c r="F15" s="443"/>
      <c r="G15" s="1"/>
      <c r="H15" s="1"/>
      <c r="I15" s="1"/>
      <c r="J15" s="442"/>
      <c r="K15" s="444"/>
      <c r="L15" s="1"/>
      <c r="M15" s="1"/>
      <c r="N15" s="1"/>
      <c r="O15" s="442"/>
      <c r="P15" s="445"/>
      <c r="Q15" s="1"/>
      <c r="R15" s="1"/>
      <c r="S15" s="1"/>
      <c r="T15" s="442"/>
      <c r="U15" s="444"/>
      <c r="V15" s="1"/>
      <c r="W15" s="1"/>
      <c r="X15" s="1"/>
      <c r="Y15" s="445"/>
      <c r="Z15" s="447"/>
      <c r="AA15" s="448"/>
      <c r="AB15" s="441"/>
      <c r="AC15" s="447"/>
    </row>
    <row r="16" spans="2:28" s="3" customFormat="1" ht="14.25" customHeight="1">
      <c r="B16" s="519" t="s">
        <v>489</v>
      </c>
      <c r="C16" s="520"/>
      <c r="D16" s="520"/>
      <c r="E16" s="520"/>
      <c r="F16" s="520"/>
      <c r="G16" s="520"/>
      <c r="H16" s="520"/>
      <c r="I16" s="520"/>
      <c r="J16" s="520"/>
      <c r="K16" s="520"/>
      <c r="L16" s="520"/>
      <c r="M16" s="520"/>
      <c r="N16" s="520"/>
      <c r="O16" s="520"/>
      <c r="P16" s="520"/>
      <c r="Q16" s="520"/>
      <c r="R16" s="520"/>
      <c r="S16" s="520"/>
      <c r="T16" s="520"/>
      <c r="U16" s="520"/>
      <c r="V16" s="520"/>
      <c r="W16" s="520"/>
      <c r="X16" s="520"/>
      <c r="Y16" s="413"/>
      <c r="Z16" s="413"/>
      <c r="AA16" s="413"/>
      <c r="AB16" s="413"/>
    </row>
    <row r="17" spans="2:28" s="3" customFormat="1" ht="14.25" customHeight="1">
      <c r="B17" s="519" t="s">
        <v>485</v>
      </c>
      <c r="C17" s="520"/>
      <c r="D17" s="520"/>
      <c r="E17" s="520"/>
      <c r="F17" s="520"/>
      <c r="G17" s="520"/>
      <c r="H17" s="520"/>
      <c r="I17" s="520"/>
      <c r="J17" s="520"/>
      <c r="K17" s="520"/>
      <c r="L17" s="520"/>
      <c r="M17" s="520"/>
      <c r="N17" s="520"/>
      <c r="O17" s="520"/>
      <c r="P17" s="520"/>
      <c r="Q17" s="520"/>
      <c r="R17" s="520"/>
      <c r="S17" s="520"/>
      <c r="T17" s="520"/>
      <c r="U17" s="520"/>
      <c r="V17" s="520"/>
      <c r="W17" s="520"/>
      <c r="X17" s="520"/>
      <c r="Y17" s="413"/>
      <c r="Z17" s="413"/>
      <c r="AA17" s="413"/>
      <c r="AB17" s="413"/>
    </row>
    <row r="18" spans="2:28" s="3" customFormat="1" ht="13.5">
      <c r="B18" s="519" t="s">
        <v>486</v>
      </c>
      <c r="C18" s="611"/>
      <c r="D18" s="611"/>
      <c r="E18" s="611"/>
      <c r="F18" s="611"/>
      <c r="G18" s="611"/>
      <c r="H18" s="611"/>
      <c r="I18" s="611"/>
      <c r="J18" s="611"/>
      <c r="K18" s="611"/>
      <c r="L18" s="611"/>
      <c r="M18" s="611"/>
      <c r="N18" s="611"/>
      <c r="O18" s="611"/>
      <c r="P18" s="611"/>
      <c r="Q18" s="611"/>
      <c r="R18" s="611"/>
      <c r="S18" s="611"/>
      <c r="T18" s="611"/>
      <c r="U18" s="611"/>
      <c r="V18" s="611"/>
      <c r="W18" s="611"/>
      <c r="X18" s="611"/>
      <c r="Y18" s="413"/>
      <c r="Z18" s="413"/>
      <c r="AA18" s="413"/>
      <c r="AB18" s="413"/>
    </row>
    <row r="19" spans="2:25" s="3" customFormat="1" ht="8.25" customHeight="1">
      <c r="B19" s="11"/>
      <c r="C19" s="1"/>
      <c r="D19" s="1"/>
      <c r="E19" s="442"/>
      <c r="F19" s="443"/>
      <c r="G19" s="1"/>
      <c r="H19" s="1"/>
      <c r="I19" s="1"/>
      <c r="J19" s="442"/>
      <c r="K19" s="444"/>
      <c r="L19" s="1"/>
      <c r="M19" s="1"/>
      <c r="N19" s="1"/>
      <c r="O19" s="442"/>
      <c r="P19" s="445"/>
      <c r="Q19" s="1"/>
      <c r="R19" s="1"/>
      <c r="S19" s="1"/>
      <c r="T19" s="442"/>
      <c r="U19" s="444"/>
      <c r="V19" s="1"/>
      <c r="W19" s="1"/>
      <c r="X19" s="1"/>
      <c r="Y19" s="445"/>
    </row>
    <row r="20" spans="2:24" ht="21.75" customHeight="1">
      <c r="B20" s="18" t="s">
        <v>344</v>
      </c>
      <c r="C20" s="19"/>
      <c r="E20" s="19"/>
      <c r="F20" s="19"/>
      <c r="J20" s="19"/>
      <c r="K20" s="19"/>
      <c r="M20" s="19"/>
      <c r="O20" s="19"/>
      <c r="P20" s="19"/>
      <c r="R20" s="20"/>
      <c r="T20" s="25"/>
      <c r="U20" s="26"/>
      <c r="W20" s="547" t="str">
        <f>'三河集計表'!O31</f>
        <v>（2021年10月現在）</v>
      </c>
      <c r="X20" s="548"/>
    </row>
    <row r="21" ht="6" customHeight="1"/>
  </sheetData>
  <sheetProtection password="CCCF" sheet="1" selectLockedCells="1"/>
  <mergeCells count="30">
    <mergeCell ref="B14:D14"/>
    <mergeCell ref="G14:I14"/>
    <mergeCell ref="L14:N14"/>
    <mergeCell ref="Q14:S14"/>
    <mergeCell ref="V5:X5"/>
    <mergeCell ref="W20:X20"/>
    <mergeCell ref="B16:X16"/>
    <mergeCell ref="B17:X17"/>
    <mergeCell ref="B18:X18"/>
    <mergeCell ref="C4:E4"/>
    <mergeCell ref="F4:G4"/>
    <mergeCell ref="H4:I4"/>
    <mergeCell ref="O4:P4"/>
    <mergeCell ref="Q4:R4"/>
    <mergeCell ref="B5:E5"/>
    <mergeCell ref="G5:J5"/>
    <mergeCell ref="L5:O5"/>
    <mergeCell ref="Q5:T5"/>
    <mergeCell ref="E3:F3"/>
    <mergeCell ref="M3:N3"/>
    <mergeCell ref="O3:S3"/>
    <mergeCell ref="T3:U3"/>
    <mergeCell ref="V3:W3"/>
    <mergeCell ref="G3:L3"/>
    <mergeCell ref="E2:F2"/>
    <mergeCell ref="M2:N2"/>
    <mergeCell ref="O2:S2"/>
    <mergeCell ref="T2:U2"/>
    <mergeCell ref="V2:X2"/>
    <mergeCell ref="G2:L2"/>
  </mergeCells>
  <conditionalFormatting sqref="F6">
    <cfRule type="expression" priority="5" dxfId="0" stopIfTrue="1">
      <formula>F6&gt;E6</formula>
    </cfRule>
  </conditionalFormatting>
  <conditionalFormatting sqref="F7">
    <cfRule type="expression" priority="4" dxfId="0" stopIfTrue="1">
      <formula>F7&gt;E7</formula>
    </cfRule>
  </conditionalFormatting>
  <conditionalFormatting sqref="F10">
    <cfRule type="expression" priority="3" dxfId="0" stopIfTrue="1">
      <formula>F10&gt;E10</formula>
    </cfRule>
  </conditionalFormatting>
  <conditionalFormatting sqref="F11">
    <cfRule type="expression" priority="2" dxfId="0" stopIfTrue="1">
      <formula>F11&gt;E11</formula>
    </cfRule>
  </conditionalFormatting>
  <conditionalFormatting sqref="U6">
    <cfRule type="expression" priority="1" dxfId="0" stopIfTrue="1">
      <formula>U6&gt;T6</formula>
    </cfRule>
  </conditionalFormatting>
  <dataValidations count="2">
    <dataValidation operator="lessThanOrEqual" allowBlank="1" showInputMessage="1" showErrorMessage="1" sqref="O6:O13 R7:S9 H8:I9 J6:J13 H12:I13 C8:D9 E6:E13 M8:N9 M12:N13 R12:S13 T7:T13 C12:D13 B15:B19 C15:Y15 C19:Y19"/>
    <dataValidation errorStyle="warning" type="custom" allowBlank="1" showInputMessage="1" showErrorMessage="1" errorTitle="折込数オーバー" error="入力した折込数が満数を超えている、または50枚単位ではありません。" sqref="F6:F7 F10:F11 U6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4"/>
  <sheetViews>
    <sheetView showGridLines="0" zoomScalePageLayoutView="0" workbookViewId="0" topLeftCell="A1">
      <selection activeCell="P19" sqref="P19"/>
    </sheetView>
  </sheetViews>
  <sheetFormatPr defaultColWidth="9.00390625" defaultRowHeight="13.5"/>
  <cols>
    <col min="1" max="1" width="0.875" style="332" customWidth="1"/>
    <col min="2" max="2" width="6.375" style="332" bestFit="1" customWidth="1"/>
    <col min="3" max="3" width="7.25390625" style="332" bestFit="1" customWidth="1"/>
    <col min="4" max="4" width="49.625" style="332" customWidth="1"/>
    <col min="5" max="5" width="6.375" style="332" bestFit="1" customWidth="1"/>
    <col min="6" max="11" width="8.625" style="332" customWidth="1"/>
    <col min="12" max="12" width="11.625" style="332" bestFit="1" customWidth="1"/>
    <col min="13" max="16384" width="9.00390625" style="332" customWidth="1"/>
  </cols>
  <sheetData>
    <row r="1" ht="5.25" customHeight="1"/>
    <row r="2" ht="17.25">
      <c r="B2" s="331" t="s">
        <v>481</v>
      </c>
    </row>
    <row r="3" spans="2:12" ht="12" customHeight="1">
      <c r="B3" s="333"/>
      <c r="C3" s="334"/>
      <c r="D3" s="334"/>
      <c r="E3" s="334"/>
      <c r="F3" s="334"/>
      <c r="G3" s="334"/>
      <c r="H3" s="334"/>
      <c r="I3" s="334"/>
      <c r="J3" s="334"/>
      <c r="K3" s="334"/>
      <c r="L3" s="335"/>
    </row>
    <row r="4" spans="2:12" ht="15" customHeight="1">
      <c r="B4" s="334"/>
      <c r="C4" s="334"/>
      <c r="D4" s="334"/>
      <c r="E4" s="336"/>
      <c r="H4" s="334"/>
      <c r="I4" s="334"/>
      <c r="J4" s="334"/>
      <c r="K4" s="334"/>
      <c r="L4" s="335" t="s">
        <v>353</v>
      </c>
    </row>
    <row r="5" spans="2:12" ht="5.25" customHeight="1" thickBot="1">
      <c r="B5" s="334"/>
      <c r="C5" s="334"/>
      <c r="D5" s="334"/>
      <c r="E5" s="336"/>
      <c r="H5" s="334"/>
      <c r="I5" s="334"/>
      <c r="J5" s="334"/>
      <c r="K5" s="334"/>
      <c r="L5" s="335"/>
    </row>
    <row r="6" spans="2:12" ht="13.5">
      <c r="B6" s="337"/>
      <c r="C6" s="338"/>
      <c r="D6" s="338"/>
      <c r="E6" s="338" t="s">
        <v>384</v>
      </c>
      <c r="F6" s="339" t="s">
        <v>385</v>
      </c>
      <c r="G6" s="339" t="s">
        <v>386</v>
      </c>
      <c r="H6" s="339" t="s">
        <v>387</v>
      </c>
      <c r="I6" s="339" t="s">
        <v>388</v>
      </c>
      <c r="J6" s="339" t="s">
        <v>389</v>
      </c>
      <c r="K6" s="340" t="s">
        <v>292</v>
      </c>
      <c r="L6" s="484" t="s">
        <v>354</v>
      </c>
    </row>
    <row r="7" spans="2:12" ht="14.25" thickBot="1">
      <c r="B7" s="341" t="s">
        <v>355</v>
      </c>
      <c r="C7" s="342"/>
      <c r="D7" s="342"/>
      <c r="E7" s="342"/>
      <c r="F7" s="343" t="s">
        <v>356</v>
      </c>
      <c r="G7" s="343" t="s">
        <v>356</v>
      </c>
      <c r="H7" s="344" t="s">
        <v>357</v>
      </c>
      <c r="I7" s="344" t="s">
        <v>358</v>
      </c>
      <c r="J7" s="344" t="s">
        <v>359</v>
      </c>
      <c r="K7" s="345" t="s">
        <v>390</v>
      </c>
      <c r="L7" s="485"/>
    </row>
    <row r="8" spans="2:12" ht="13.5">
      <c r="B8" s="486" t="s">
        <v>360</v>
      </c>
      <c r="C8" s="400" t="s">
        <v>361</v>
      </c>
      <c r="D8" s="489" t="s">
        <v>391</v>
      </c>
      <c r="E8" s="490"/>
      <c r="F8" s="346">
        <v>2.8</v>
      </c>
      <c r="G8" s="347">
        <v>2.8</v>
      </c>
      <c r="H8" s="348">
        <v>4.4</v>
      </c>
      <c r="I8" s="349">
        <v>7</v>
      </c>
      <c r="J8" s="349">
        <v>13</v>
      </c>
      <c r="K8" s="350">
        <v>3.5</v>
      </c>
      <c r="L8" s="491" t="s">
        <v>362</v>
      </c>
    </row>
    <row r="9" spans="2:12" ht="13.5">
      <c r="B9" s="487"/>
      <c r="C9" s="351" t="s">
        <v>363</v>
      </c>
      <c r="D9" s="494" t="s">
        <v>392</v>
      </c>
      <c r="E9" s="495"/>
      <c r="F9" s="352">
        <v>2.8</v>
      </c>
      <c r="G9" s="353">
        <v>2.8</v>
      </c>
      <c r="H9" s="354">
        <v>4.4</v>
      </c>
      <c r="I9" s="355">
        <v>7</v>
      </c>
      <c r="J9" s="355">
        <v>13</v>
      </c>
      <c r="K9" s="356">
        <v>3.5</v>
      </c>
      <c r="L9" s="492"/>
    </row>
    <row r="10" spans="2:12" ht="13.5">
      <c r="B10" s="487"/>
      <c r="C10" s="496" t="s">
        <v>364</v>
      </c>
      <c r="D10" s="494" t="s">
        <v>414</v>
      </c>
      <c r="E10" s="495"/>
      <c r="F10" s="352">
        <v>2.8</v>
      </c>
      <c r="G10" s="353">
        <v>2.8</v>
      </c>
      <c r="H10" s="354">
        <v>4.4</v>
      </c>
      <c r="I10" s="355">
        <v>7</v>
      </c>
      <c r="J10" s="355">
        <v>13</v>
      </c>
      <c r="K10" s="356">
        <v>3.5</v>
      </c>
      <c r="L10" s="492"/>
    </row>
    <row r="11" spans="2:12" ht="14.25" thickBot="1">
      <c r="B11" s="487"/>
      <c r="C11" s="497"/>
      <c r="D11" s="499" t="s">
        <v>393</v>
      </c>
      <c r="E11" s="357" t="s">
        <v>365</v>
      </c>
      <c r="F11" s="358">
        <v>2.8</v>
      </c>
      <c r="G11" s="359">
        <v>2.8</v>
      </c>
      <c r="H11" s="354">
        <v>4.4</v>
      </c>
      <c r="I11" s="355">
        <v>7</v>
      </c>
      <c r="J11" s="355">
        <v>13</v>
      </c>
      <c r="K11" s="356">
        <v>3.5</v>
      </c>
      <c r="L11" s="492"/>
    </row>
    <row r="12" spans="2:12" ht="14.25" thickBot="1">
      <c r="B12" s="487"/>
      <c r="C12" s="498"/>
      <c r="D12" s="489"/>
      <c r="E12" s="360" t="s">
        <v>366</v>
      </c>
      <c r="F12" s="361">
        <v>0.15</v>
      </c>
      <c r="G12" s="362">
        <v>0.15</v>
      </c>
      <c r="H12" s="363">
        <v>0.4</v>
      </c>
      <c r="I12" s="363">
        <v>0.7</v>
      </c>
      <c r="J12" s="363">
        <v>1.4</v>
      </c>
      <c r="K12" s="364">
        <v>0.4</v>
      </c>
      <c r="L12" s="492"/>
    </row>
    <row r="13" spans="2:12" ht="14.25" thickBot="1">
      <c r="B13" s="487"/>
      <c r="C13" s="496" t="s">
        <v>367</v>
      </c>
      <c r="D13" s="500" t="s">
        <v>394</v>
      </c>
      <c r="E13" s="365" t="s">
        <v>365</v>
      </c>
      <c r="F13" s="355">
        <v>2.6</v>
      </c>
      <c r="G13" s="355">
        <v>2.9</v>
      </c>
      <c r="H13" s="355">
        <v>4.4</v>
      </c>
      <c r="I13" s="355">
        <v>7</v>
      </c>
      <c r="J13" s="355">
        <v>12</v>
      </c>
      <c r="K13" s="356">
        <v>3.4</v>
      </c>
      <c r="L13" s="492"/>
    </row>
    <row r="14" spans="2:12" ht="14.25" thickBot="1">
      <c r="B14" s="487"/>
      <c r="C14" s="498"/>
      <c r="D14" s="494"/>
      <c r="E14" s="360" t="s">
        <v>366</v>
      </c>
      <c r="F14" s="366">
        <v>0.15</v>
      </c>
      <c r="G14" s="363">
        <v>0.15</v>
      </c>
      <c r="H14" s="363">
        <v>0.4</v>
      </c>
      <c r="I14" s="363">
        <v>0.7</v>
      </c>
      <c r="J14" s="363">
        <v>1.4</v>
      </c>
      <c r="K14" s="364">
        <v>0.4</v>
      </c>
      <c r="L14" s="492"/>
    </row>
    <row r="15" spans="2:12" ht="14.25" thickBot="1">
      <c r="B15" s="487"/>
      <c r="C15" s="496" t="s">
        <v>368</v>
      </c>
      <c r="D15" s="500" t="s">
        <v>395</v>
      </c>
      <c r="E15" s="365" t="s">
        <v>365</v>
      </c>
      <c r="F15" s="355">
        <v>3</v>
      </c>
      <c r="G15" s="355">
        <v>3</v>
      </c>
      <c r="H15" s="355">
        <v>4</v>
      </c>
      <c r="I15" s="355">
        <v>6.5</v>
      </c>
      <c r="J15" s="355">
        <v>10.5</v>
      </c>
      <c r="K15" s="356">
        <v>4</v>
      </c>
      <c r="L15" s="492"/>
    </row>
    <row r="16" spans="2:12" ht="14.25" thickBot="1">
      <c r="B16" s="487"/>
      <c r="C16" s="497"/>
      <c r="D16" s="494"/>
      <c r="E16" s="360" t="s">
        <v>366</v>
      </c>
      <c r="F16" s="366">
        <v>0.15</v>
      </c>
      <c r="G16" s="363">
        <v>0.15</v>
      </c>
      <c r="H16" s="363">
        <v>0.4</v>
      </c>
      <c r="I16" s="363">
        <v>0.7</v>
      </c>
      <c r="J16" s="363">
        <v>1.4</v>
      </c>
      <c r="K16" s="364">
        <v>0.4</v>
      </c>
      <c r="L16" s="492"/>
    </row>
    <row r="17" spans="2:12" ht="14.25" thickBot="1">
      <c r="B17" s="487"/>
      <c r="C17" s="497"/>
      <c r="D17" s="500" t="s">
        <v>396</v>
      </c>
      <c r="E17" s="365" t="s">
        <v>365</v>
      </c>
      <c r="F17" s="355">
        <v>2.7</v>
      </c>
      <c r="G17" s="355">
        <v>2.7</v>
      </c>
      <c r="H17" s="355">
        <v>4.1</v>
      </c>
      <c r="I17" s="355">
        <v>6.5</v>
      </c>
      <c r="J17" s="355">
        <v>12</v>
      </c>
      <c r="K17" s="356">
        <v>3.2</v>
      </c>
      <c r="L17" s="492"/>
    </row>
    <row r="18" spans="2:12" ht="14.25" thickBot="1">
      <c r="B18" s="487"/>
      <c r="C18" s="497"/>
      <c r="D18" s="499"/>
      <c r="E18" s="360" t="s">
        <v>369</v>
      </c>
      <c r="F18" s="367">
        <v>0.15</v>
      </c>
      <c r="G18" s="368">
        <v>0.15</v>
      </c>
      <c r="H18" s="368">
        <v>0.4</v>
      </c>
      <c r="I18" s="368">
        <v>0.7</v>
      </c>
      <c r="J18" s="368">
        <v>1.4</v>
      </c>
      <c r="K18" s="401">
        <v>0.4</v>
      </c>
      <c r="L18" s="493"/>
    </row>
    <row r="19" spans="2:12" ht="14.25" thickBot="1">
      <c r="B19" s="487"/>
      <c r="C19" s="501" t="s">
        <v>397</v>
      </c>
      <c r="D19" s="500" t="s">
        <v>398</v>
      </c>
      <c r="E19" s="365" t="s">
        <v>365</v>
      </c>
      <c r="F19" s="355">
        <v>2.6</v>
      </c>
      <c r="G19" s="355">
        <v>2.9</v>
      </c>
      <c r="H19" s="355">
        <v>4.4</v>
      </c>
      <c r="I19" s="355">
        <v>7</v>
      </c>
      <c r="J19" s="355">
        <v>12</v>
      </c>
      <c r="K19" s="402">
        <v>3.4</v>
      </c>
      <c r="L19" s="504"/>
    </row>
    <row r="20" spans="2:12" ht="14.25" thickBot="1">
      <c r="B20" s="488"/>
      <c r="C20" s="502"/>
      <c r="D20" s="503"/>
      <c r="E20" s="360" t="s">
        <v>369</v>
      </c>
      <c r="F20" s="367">
        <v>0.25</v>
      </c>
      <c r="G20" s="368">
        <v>0.25</v>
      </c>
      <c r="H20" s="369">
        <v>0.5</v>
      </c>
      <c r="I20" s="369">
        <v>0.8</v>
      </c>
      <c r="J20" s="369">
        <v>1.5</v>
      </c>
      <c r="K20" s="403">
        <v>0.5</v>
      </c>
      <c r="L20" s="505"/>
    </row>
    <row r="21" spans="2:12" ht="13.5">
      <c r="B21" s="486" t="s">
        <v>370</v>
      </c>
      <c r="C21" s="371" t="s">
        <v>371</v>
      </c>
      <c r="D21" s="506" t="s">
        <v>399</v>
      </c>
      <c r="E21" s="490"/>
      <c r="F21" s="372">
        <v>2.8</v>
      </c>
      <c r="G21" s="373">
        <v>2.8</v>
      </c>
      <c r="H21" s="374">
        <v>4.5</v>
      </c>
      <c r="I21" s="375">
        <v>8</v>
      </c>
      <c r="J21" s="375">
        <v>14</v>
      </c>
      <c r="K21" s="376">
        <v>3.8</v>
      </c>
      <c r="L21" s="507" t="s">
        <v>362</v>
      </c>
    </row>
    <row r="22" spans="2:12" ht="13.5">
      <c r="B22" s="487"/>
      <c r="C22" s="496" t="s">
        <v>372</v>
      </c>
      <c r="D22" s="494" t="s">
        <v>400</v>
      </c>
      <c r="E22" s="495"/>
      <c r="F22" s="377">
        <v>2.8</v>
      </c>
      <c r="G22" s="378">
        <v>2.8</v>
      </c>
      <c r="H22" s="379">
        <v>4.5</v>
      </c>
      <c r="I22" s="380">
        <v>8.5</v>
      </c>
      <c r="J22" s="380">
        <v>16.5</v>
      </c>
      <c r="K22" s="381">
        <v>3.8</v>
      </c>
      <c r="L22" s="492"/>
    </row>
    <row r="23" spans="2:12" ht="13.5">
      <c r="B23" s="487"/>
      <c r="C23" s="497"/>
      <c r="D23" s="494" t="s">
        <v>401</v>
      </c>
      <c r="E23" s="495"/>
      <c r="F23" s="377">
        <v>2.8</v>
      </c>
      <c r="G23" s="378">
        <v>2.8</v>
      </c>
      <c r="H23" s="379">
        <v>4.5</v>
      </c>
      <c r="I23" s="380">
        <v>8.5</v>
      </c>
      <c r="J23" s="380">
        <v>16.5</v>
      </c>
      <c r="K23" s="381">
        <v>3.8</v>
      </c>
      <c r="L23" s="492"/>
    </row>
    <row r="24" spans="2:12" ht="13.5">
      <c r="B24" s="487"/>
      <c r="C24" s="497"/>
      <c r="D24" s="494" t="s">
        <v>402</v>
      </c>
      <c r="E24" s="495"/>
      <c r="F24" s="377">
        <v>2.8</v>
      </c>
      <c r="G24" s="378">
        <v>2.8</v>
      </c>
      <c r="H24" s="379">
        <v>4.5</v>
      </c>
      <c r="I24" s="380">
        <v>8.5</v>
      </c>
      <c r="J24" s="380">
        <v>16.5</v>
      </c>
      <c r="K24" s="381">
        <v>3.8</v>
      </c>
      <c r="L24" s="492"/>
    </row>
    <row r="25" spans="2:12" ht="13.5">
      <c r="B25" s="487"/>
      <c r="C25" s="497"/>
      <c r="D25" s="494" t="s">
        <v>403</v>
      </c>
      <c r="E25" s="495"/>
      <c r="F25" s="377">
        <v>2.8</v>
      </c>
      <c r="G25" s="378">
        <v>2.8</v>
      </c>
      <c r="H25" s="379">
        <v>4.5</v>
      </c>
      <c r="I25" s="380">
        <v>8.5</v>
      </c>
      <c r="J25" s="380">
        <v>16.5</v>
      </c>
      <c r="K25" s="381">
        <v>3.8</v>
      </c>
      <c r="L25" s="492"/>
    </row>
    <row r="26" spans="2:12" ht="13.5">
      <c r="B26" s="487"/>
      <c r="C26" s="498"/>
      <c r="D26" s="494" t="s">
        <v>404</v>
      </c>
      <c r="E26" s="495"/>
      <c r="F26" s="377">
        <v>2.8</v>
      </c>
      <c r="G26" s="378">
        <v>2.8</v>
      </c>
      <c r="H26" s="379">
        <v>4.5</v>
      </c>
      <c r="I26" s="380">
        <v>8.4</v>
      </c>
      <c r="J26" s="380">
        <v>15</v>
      </c>
      <c r="K26" s="381">
        <v>3.8</v>
      </c>
      <c r="L26" s="492"/>
    </row>
    <row r="27" spans="2:12" ht="13.5">
      <c r="B27" s="487"/>
      <c r="C27" s="496" t="s">
        <v>293</v>
      </c>
      <c r="D27" s="494" t="s">
        <v>405</v>
      </c>
      <c r="E27" s="495"/>
      <c r="F27" s="377">
        <v>2.8</v>
      </c>
      <c r="G27" s="378">
        <v>2.8</v>
      </c>
      <c r="H27" s="379">
        <v>4.5</v>
      </c>
      <c r="I27" s="380">
        <v>8.5</v>
      </c>
      <c r="J27" s="380">
        <v>16</v>
      </c>
      <c r="K27" s="381">
        <v>5</v>
      </c>
      <c r="L27" s="492"/>
    </row>
    <row r="28" spans="2:12" ht="13.5">
      <c r="B28" s="487"/>
      <c r="C28" s="497"/>
      <c r="D28" s="494" t="s">
        <v>406</v>
      </c>
      <c r="E28" s="495"/>
      <c r="F28" s="377">
        <v>2.8</v>
      </c>
      <c r="G28" s="378">
        <v>2.8</v>
      </c>
      <c r="H28" s="379">
        <v>4.5</v>
      </c>
      <c r="I28" s="380">
        <v>8.5</v>
      </c>
      <c r="J28" s="380">
        <v>16.5</v>
      </c>
      <c r="K28" s="381">
        <v>4.5</v>
      </c>
      <c r="L28" s="492"/>
    </row>
    <row r="29" spans="2:12" ht="13.5">
      <c r="B29" s="487"/>
      <c r="C29" s="497"/>
      <c r="D29" s="494" t="s">
        <v>407</v>
      </c>
      <c r="E29" s="495"/>
      <c r="F29" s="377">
        <v>2.8</v>
      </c>
      <c r="G29" s="378">
        <v>2.8</v>
      </c>
      <c r="H29" s="379">
        <v>4.5</v>
      </c>
      <c r="I29" s="380">
        <v>8.5</v>
      </c>
      <c r="J29" s="380">
        <v>17</v>
      </c>
      <c r="K29" s="381">
        <v>4.5</v>
      </c>
      <c r="L29" s="492"/>
    </row>
    <row r="30" spans="2:12" ht="14.25" thickBot="1">
      <c r="B30" s="487"/>
      <c r="C30" s="497"/>
      <c r="D30" s="509" t="s">
        <v>408</v>
      </c>
      <c r="E30" s="382" t="s">
        <v>365</v>
      </c>
      <c r="F30" s="383">
        <v>2.8</v>
      </c>
      <c r="G30" s="384">
        <v>2.8</v>
      </c>
      <c r="H30" s="379">
        <v>4.5</v>
      </c>
      <c r="I30" s="380">
        <v>8.5</v>
      </c>
      <c r="J30" s="380">
        <v>17</v>
      </c>
      <c r="K30" s="381">
        <v>4.5</v>
      </c>
      <c r="L30" s="492"/>
    </row>
    <row r="31" spans="2:12" ht="14.25" thickBot="1">
      <c r="B31" s="487"/>
      <c r="C31" s="497"/>
      <c r="D31" s="489"/>
      <c r="E31" s="360" t="s">
        <v>366</v>
      </c>
      <c r="F31" s="510" t="s">
        <v>373</v>
      </c>
      <c r="G31" s="511"/>
      <c r="H31" s="512"/>
      <c r="I31" s="512"/>
      <c r="J31" s="512"/>
      <c r="K31" s="513"/>
      <c r="L31" s="492"/>
    </row>
    <row r="32" spans="2:12" ht="14.25" thickBot="1">
      <c r="B32" s="488"/>
      <c r="C32" s="508"/>
      <c r="D32" s="514" t="s">
        <v>273</v>
      </c>
      <c r="E32" s="515"/>
      <c r="F32" s="385">
        <v>2.8</v>
      </c>
      <c r="G32" s="385">
        <v>2.8</v>
      </c>
      <c r="H32" s="386">
        <v>5.2</v>
      </c>
      <c r="I32" s="386">
        <v>9.3</v>
      </c>
      <c r="J32" s="386">
        <v>18</v>
      </c>
      <c r="K32" s="387">
        <v>5</v>
      </c>
      <c r="L32" s="492"/>
    </row>
    <row r="33" spans="2:12" ht="13.5">
      <c r="B33" s="486" t="s">
        <v>374</v>
      </c>
      <c r="C33" s="371" t="s">
        <v>375</v>
      </c>
      <c r="D33" s="506" t="s">
        <v>376</v>
      </c>
      <c r="E33" s="516"/>
      <c r="F33" s="346">
        <v>2.8</v>
      </c>
      <c r="G33" s="347">
        <v>2.8</v>
      </c>
      <c r="H33" s="388">
        <v>4.6</v>
      </c>
      <c r="I33" s="389">
        <v>8.5</v>
      </c>
      <c r="J33" s="389">
        <v>16.5</v>
      </c>
      <c r="K33" s="390">
        <v>3.8</v>
      </c>
      <c r="L33" s="492"/>
    </row>
    <row r="34" spans="2:12" ht="13.5">
      <c r="B34" s="487"/>
      <c r="C34" s="351" t="s">
        <v>377</v>
      </c>
      <c r="D34" s="494" t="s">
        <v>409</v>
      </c>
      <c r="E34" s="495"/>
      <c r="F34" s="352">
        <v>2.8</v>
      </c>
      <c r="G34" s="353">
        <v>2.8</v>
      </c>
      <c r="H34" s="354">
        <v>4.6</v>
      </c>
      <c r="I34" s="355">
        <v>8.5</v>
      </c>
      <c r="J34" s="355">
        <v>16.5</v>
      </c>
      <c r="K34" s="356">
        <v>3.8</v>
      </c>
      <c r="L34" s="492"/>
    </row>
    <row r="35" spans="2:12" ht="13.5">
      <c r="B35" s="487"/>
      <c r="C35" s="351" t="s">
        <v>378</v>
      </c>
      <c r="D35" s="494" t="s">
        <v>410</v>
      </c>
      <c r="E35" s="495"/>
      <c r="F35" s="352">
        <v>2.8</v>
      </c>
      <c r="G35" s="353">
        <v>2.8</v>
      </c>
      <c r="H35" s="354">
        <v>4.6</v>
      </c>
      <c r="I35" s="355">
        <v>8.5</v>
      </c>
      <c r="J35" s="355">
        <v>16.5</v>
      </c>
      <c r="K35" s="356">
        <v>3.8</v>
      </c>
      <c r="L35" s="492"/>
    </row>
    <row r="36" spans="2:12" ht="13.5">
      <c r="B36" s="487"/>
      <c r="C36" s="351" t="s">
        <v>379</v>
      </c>
      <c r="D36" s="494" t="s">
        <v>411</v>
      </c>
      <c r="E36" s="495"/>
      <c r="F36" s="352">
        <v>2.8</v>
      </c>
      <c r="G36" s="353">
        <v>2.8</v>
      </c>
      <c r="H36" s="354">
        <v>4.6</v>
      </c>
      <c r="I36" s="355">
        <v>8.5</v>
      </c>
      <c r="J36" s="355">
        <v>16.4</v>
      </c>
      <c r="K36" s="356">
        <v>3.8</v>
      </c>
      <c r="L36" s="492"/>
    </row>
    <row r="37" spans="2:12" ht="14.25" thickBot="1">
      <c r="B37" s="487"/>
      <c r="C37" s="496" t="s">
        <v>380</v>
      </c>
      <c r="D37" s="500" t="s">
        <v>412</v>
      </c>
      <c r="E37" s="382" t="s">
        <v>365</v>
      </c>
      <c r="F37" s="358">
        <v>2.8</v>
      </c>
      <c r="G37" s="359">
        <v>2.8</v>
      </c>
      <c r="H37" s="354">
        <v>5</v>
      </c>
      <c r="I37" s="355">
        <v>9</v>
      </c>
      <c r="J37" s="355">
        <v>18</v>
      </c>
      <c r="K37" s="356">
        <v>4</v>
      </c>
      <c r="L37" s="492"/>
    </row>
    <row r="38" spans="2:12" ht="14.25" thickBot="1">
      <c r="B38" s="487"/>
      <c r="C38" s="497"/>
      <c r="D38" s="494"/>
      <c r="E38" s="360" t="s">
        <v>366</v>
      </c>
      <c r="F38" s="391">
        <v>0.35</v>
      </c>
      <c r="G38" s="392">
        <v>0.35</v>
      </c>
      <c r="H38" s="366">
        <v>0.65</v>
      </c>
      <c r="I38" s="363">
        <v>1.4</v>
      </c>
      <c r="J38" s="363">
        <v>2.5</v>
      </c>
      <c r="K38" s="364">
        <v>0.55</v>
      </c>
      <c r="L38" s="492"/>
    </row>
    <row r="39" spans="2:12" ht="14.25" thickBot="1">
      <c r="B39" s="487"/>
      <c r="C39" s="497"/>
      <c r="D39" s="500" t="s">
        <v>413</v>
      </c>
      <c r="E39" s="393" t="s">
        <v>365</v>
      </c>
      <c r="F39" s="394">
        <v>2.8</v>
      </c>
      <c r="G39" s="395">
        <v>2.8</v>
      </c>
      <c r="H39" s="354">
        <v>5</v>
      </c>
      <c r="I39" s="355">
        <v>10</v>
      </c>
      <c r="J39" s="355">
        <v>20</v>
      </c>
      <c r="K39" s="356">
        <v>5</v>
      </c>
      <c r="L39" s="492"/>
    </row>
    <row r="40" spans="2:12" ht="14.25" thickBot="1">
      <c r="B40" s="488"/>
      <c r="C40" s="508"/>
      <c r="D40" s="503"/>
      <c r="E40" s="360" t="s">
        <v>366</v>
      </c>
      <c r="F40" s="396">
        <v>0.35</v>
      </c>
      <c r="G40" s="397">
        <v>0.35</v>
      </c>
      <c r="H40" s="369">
        <v>0.65</v>
      </c>
      <c r="I40" s="369">
        <v>1.4</v>
      </c>
      <c r="J40" s="369">
        <v>2.5</v>
      </c>
      <c r="K40" s="370">
        <v>0.55</v>
      </c>
      <c r="L40" s="493"/>
    </row>
    <row r="41" spans="2:12" ht="13.5">
      <c r="B41" s="398" t="s">
        <v>381</v>
      </c>
      <c r="K41" s="482" t="s">
        <v>497</v>
      </c>
      <c r="L41" s="483"/>
    </row>
    <row r="42" ht="13.5">
      <c r="B42" s="398" t="s">
        <v>382</v>
      </c>
    </row>
    <row r="43" ht="13.5">
      <c r="L43" s="335" t="s">
        <v>383</v>
      </c>
    </row>
    <row r="44" ht="13.5">
      <c r="J44" s="399"/>
    </row>
  </sheetData>
  <sheetProtection password="CCCF" sheet="1"/>
  <mergeCells count="41">
    <mergeCell ref="B33:B40"/>
    <mergeCell ref="D33:E33"/>
    <mergeCell ref="D34:E34"/>
    <mergeCell ref="D35:E35"/>
    <mergeCell ref="D36:E36"/>
    <mergeCell ref="C37:C40"/>
    <mergeCell ref="D37:D38"/>
    <mergeCell ref="D39:D40"/>
    <mergeCell ref="C27:C32"/>
    <mergeCell ref="D27:E27"/>
    <mergeCell ref="D28:E28"/>
    <mergeCell ref="D29:E29"/>
    <mergeCell ref="D30:D31"/>
    <mergeCell ref="F31:K31"/>
    <mergeCell ref="D32:E32"/>
    <mergeCell ref="L19:L20"/>
    <mergeCell ref="B21:B32"/>
    <mergeCell ref="D21:E21"/>
    <mergeCell ref="L21:L40"/>
    <mergeCell ref="C22:C26"/>
    <mergeCell ref="D22:E22"/>
    <mergeCell ref="D23:E23"/>
    <mergeCell ref="D24:E24"/>
    <mergeCell ref="D25:E25"/>
    <mergeCell ref="D26:E26"/>
    <mergeCell ref="D13:D14"/>
    <mergeCell ref="C15:C18"/>
    <mergeCell ref="D15:D16"/>
    <mergeCell ref="D17:D18"/>
    <mergeCell ref="C19:C20"/>
    <mergeCell ref="D19:D20"/>
    <mergeCell ref="K41:L41"/>
    <mergeCell ref="L6:L7"/>
    <mergeCell ref="B8:B20"/>
    <mergeCell ref="D8:E8"/>
    <mergeCell ref="L8:L18"/>
    <mergeCell ref="D9:E9"/>
    <mergeCell ref="C10:C12"/>
    <mergeCell ref="D10:E10"/>
    <mergeCell ref="D11:D12"/>
    <mergeCell ref="C13:C14"/>
  </mergeCells>
  <printOptions horizontalCentered="1"/>
  <pageMargins left="0.7086614173228347" right="0.7086614173228347" top="0.3937007874015748" bottom="0.3937007874015748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31"/>
  <sheetViews>
    <sheetView showGridLines="0" showZeros="0" tabSelected="1" zoomScale="80" zoomScaleNormal="80" zoomScalePageLayoutView="0" workbookViewId="0" topLeftCell="A1">
      <selection activeCell="E3" sqref="E3:H3"/>
    </sheetView>
  </sheetViews>
  <sheetFormatPr defaultColWidth="9.00390625" defaultRowHeight="13.5"/>
  <cols>
    <col min="1" max="1" width="1.25" style="18" customWidth="1"/>
    <col min="2" max="2" width="0.74609375" style="18" customWidth="1"/>
    <col min="3" max="3" width="14.375" style="18" customWidth="1"/>
    <col min="4" max="4" width="0.5" style="18" customWidth="1"/>
    <col min="5" max="5" width="9.50390625" style="18" customWidth="1"/>
    <col min="6" max="6" width="7.50390625" style="18" customWidth="1"/>
    <col min="7" max="7" width="9.50390625" style="18" customWidth="1"/>
    <col min="8" max="8" width="7.375" style="18" customWidth="1"/>
    <col min="9" max="16" width="13.625" style="18" customWidth="1"/>
    <col min="17" max="17" width="1.625" style="18" customWidth="1"/>
    <col min="18" max="18" width="29.875" style="18" customWidth="1"/>
    <col min="19" max="16384" width="9.00390625" style="18" customWidth="1"/>
  </cols>
  <sheetData>
    <row r="1" ht="8.25" customHeight="1"/>
    <row r="2" spans="2:20" s="88" customFormat="1" ht="27" customHeight="1">
      <c r="B2" s="566" t="s">
        <v>285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89"/>
      <c r="R2" s="89"/>
      <c r="S2" s="89"/>
      <c r="T2" s="89"/>
    </row>
    <row r="3" spans="2:16" s="88" customFormat="1" ht="27.75" customHeight="1">
      <c r="B3" s="565" t="s">
        <v>27</v>
      </c>
      <c r="C3" s="565"/>
      <c r="D3" s="565"/>
      <c r="E3" s="525"/>
      <c r="F3" s="526"/>
      <c r="G3" s="526"/>
      <c r="H3" s="526"/>
      <c r="I3" s="90" t="s">
        <v>3</v>
      </c>
      <c r="J3" s="525"/>
      <c r="K3" s="526"/>
      <c r="L3" s="567"/>
      <c r="M3" s="90" t="s">
        <v>28</v>
      </c>
      <c r="N3" s="571"/>
      <c r="O3" s="571"/>
      <c r="P3" s="571"/>
    </row>
    <row r="4" spans="2:16" s="88" customFormat="1" ht="27.75" customHeight="1">
      <c r="B4" s="565" t="s">
        <v>29</v>
      </c>
      <c r="C4" s="565"/>
      <c r="D4" s="565"/>
      <c r="E4" s="527"/>
      <c r="F4" s="528"/>
      <c r="G4" s="528"/>
      <c r="H4" s="528"/>
      <c r="I4" s="90" t="s">
        <v>30</v>
      </c>
      <c r="J4" s="568"/>
      <c r="K4" s="569"/>
      <c r="L4" s="570"/>
      <c r="M4" s="90" t="s">
        <v>7</v>
      </c>
      <c r="N4" s="563">
        <f>P26</f>
        <v>0</v>
      </c>
      <c r="O4" s="564"/>
      <c r="P4" s="281" t="s">
        <v>0</v>
      </c>
    </row>
    <row r="5" ht="18.75" customHeight="1"/>
    <row r="6" spans="2:16" ht="22.5" customHeight="1">
      <c r="B6" s="555" t="s">
        <v>20</v>
      </c>
      <c r="C6" s="556"/>
      <c r="D6" s="557"/>
      <c r="E6" s="538" t="s">
        <v>21</v>
      </c>
      <c r="F6" s="539"/>
      <c r="G6" s="539"/>
      <c r="H6" s="540"/>
      <c r="I6" s="549" t="s">
        <v>22</v>
      </c>
      <c r="J6" s="542"/>
      <c r="K6" s="549" t="s">
        <v>23</v>
      </c>
      <c r="L6" s="542"/>
      <c r="M6" s="549" t="s">
        <v>24</v>
      </c>
      <c r="N6" s="542"/>
      <c r="O6" s="549" t="s">
        <v>8</v>
      </c>
      <c r="P6" s="542"/>
    </row>
    <row r="7" spans="2:16" ht="22.5" customHeight="1">
      <c r="B7" s="558"/>
      <c r="C7" s="559"/>
      <c r="D7" s="560"/>
      <c r="E7" s="549" t="s">
        <v>25</v>
      </c>
      <c r="F7" s="554"/>
      <c r="G7" s="541" t="s">
        <v>26</v>
      </c>
      <c r="H7" s="542"/>
      <c r="I7" s="91" t="s">
        <v>25</v>
      </c>
      <c r="J7" s="95" t="s">
        <v>26</v>
      </c>
      <c r="K7" s="96" t="s">
        <v>25</v>
      </c>
      <c r="L7" s="92" t="s">
        <v>26</v>
      </c>
      <c r="M7" s="91" t="s">
        <v>25</v>
      </c>
      <c r="N7" s="95" t="s">
        <v>26</v>
      </c>
      <c r="O7" s="96" t="s">
        <v>25</v>
      </c>
      <c r="P7" s="92" t="s">
        <v>26</v>
      </c>
    </row>
    <row r="8" spans="2:16" ht="23.25" customHeight="1">
      <c r="B8" s="93"/>
      <c r="C8" s="254" t="s">
        <v>265</v>
      </c>
      <c r="D8" s="247"/>
      <c r="E8" s="572">
        <f>'刈谷・高浜・碧南市'!E15</f>
        <v>24100</v>
      </c>
      <c r="F8" s="573"/>
      <c r="G8" s="536">
        <f>'刈谷・高浜・碧南市'!F15</f>
        <v>0</v>
      </c>
      <c r="H8" s="537"/>
      <c r="I8" s="97">
        <f>'刈谷・高浜・碧南市'!J15</f>
        <v>750</v>
      </c>
      <c r="J8" s="99">
        <f>'刈谷・高浜・碧南市'!K15</f>
        <v>0</v>
      </c>
      <c r="K8" s="103">
        <f>'刈谷・高浜・碧南市'!O15</f>
        <v>3050</v>
      </c>
      <c r="L8" s="104">
        <f>'刈谷・高浜・碧南市'!P15</f>
        <v>0</v>
      </c>
      <c r="M8" s="97">
        <f>'刈谷・高浜・碧南市'!T15</f>
        <v>1900</v>
      </c>
      <c r="N8" s="99">
        <f>'刈谷・高浜・碧南市'!U15</f>
        <v>0</v>
      </c>
      <c r="O8" s="103">
        <f>SUM(E8+I8+K8+M8)</f>
        <v>29800</v>
      </c>
      <c r="P8" s="104">
        <f>SUM(G8+J8+L8+N8)</f>
        <v>0</v>
      </c>
    </row>
    <row r="9" spans="2:16" ht="23.25" customHeight="1">
      <c r="B9" s="94"/>
      <c r="C9" s="255" t="s">
        <v>266</v>
      </c>
      <c r="D9" s="249"/>
      <c r="E9" s="531">
        <f>'刈谷・高浜・碧南市'!E23</f>
        <v>7050</v>
      </c>
      <c r="F9" s="532"/>
      <c r="G9" s="529">
        <f>'刈谷・高浜・碧南市'!F23</f>
        <v>0</v>
      </c>
      <c r="H9" s="530"/>
      <c r="I9" s="101">
        <f>'刈谷・高浜・碧南市'!J23</f>
        <v>0</v>
      </c>
      <c r="J9" s="102">
        <f>'刈谷・高浜・碧南市'!K23</f>
        <v>0</v>
      </c>
      <c r="K9" s="105">
        <f>'刈谷・高浜・碧南市'!O23</f>
        <v>600</v>
      </c>
      <c r="L9" s="106">
        <f>'刈谷・高浜・碧南市'!P23</f>
        <v>0</v>
      </c>
      <c r="M9" s="101">
        <f>'刈谷・高浜・碧南市'!T23</f>
        <v>350</v>
      </c>
      <c r="N9" s="102">
        <f>'刈谷・高浜・碧南市'!U23</f>
        <v>0</v>
      </c>
      <c r="O9" s="105">
        <f aca="true" t="shared" si="0" ref="O9:O25">SUM(E9+I9+K9+M9)</f>
        <v>8000</v>
      </c>
      <c r="P9" s="102">
        <f aca="true" t="shared" si="1" ref="P9:P26">SUM(G9+J9+L9+N9)</f>
        <v>0</v>
      </c>
    </row>
    <row r="10" spans="2:16" ht="23.25" customHeight="1">
      <c r="B10" s="94"/>
      <c r="C10" s="255" t="s">
        <v>267</v>
      </c>
      <c r="D10" s="249"/>
      <c r="E10" s="531">
        <f>'刈谷・高浜・碧南市'!E33</f>
        <v>13350</v>
      </c>
      <c r="F10" s="532"/>
      <c r="G10" s="529">
        <f>'刈谷・高浜・碧南市'!F33</f>
        <v>0</v>
      </c>
      <c r="H10" s="530"/>
      <c r="I10" s="101">
        <f>'刈谷・高浜・碧南市'!J33</f>
        <v>0</v>
      </c>
      <c r="J10" s="102">
        <f>'刈谷・高浜・碧南市'!K33</f>
        <v>0</v>
      </c>
      <c r="K10" s="105">
        <f>'刈谷・高浜・碧南市'!O33</f>
        <v>0</v>
      </c>
      <c r="L10" s="106">
        <f>'刈谷・高浜・碧南市'!P33</f>
        <v>0</v>
      </c>
      <c r="M10" s="101">
        <f>'刈谷・高浜・碧南市'!T33</f>
        <v>650</v>
      </c>
      <c r="N10" s="102">
        <f>'刈谷・高浜・碧南市'!U33</f>
        <v>0</v>
      </c>
      <c r="O10" s="105">
        <f t="shared" si="0"/>
        <v>14000</v>
      </c>
      <c r="P10" s="102">
        <f t="shared" si="1"/>
        <v>0</v>
      </c>
    </row>
    <row r="11" spans="2:16" ht="23.25" customHeight="1">
      <c r="B11" s="94"/>
      <c r="C11" s="255" t="s">
        <v>268</v>
      </c>
      <c r="D11" s="249"/>
      <c r="E11" s="531">
        <f>'安城・知立市'!E23</f>
        <v>32100</v>
      </c>
      <c r="F11" s="532"/>
      <c r="G11" s="529">
        <f>'安城・知立市'!F23</f>
        <v>0</v>
      </c>
      <c r="H11" s="530"/>
      <c r="I11" s="101">
        <f>'安城・知立市'!J23</f>
        <v>0</v>
      </c>
      <c r="J11" s="102">
        <f>'安城・知立市'!K23</f>
        <v>0</v>
      </c>
      <c r="K11" s="105">
        <f>'安城・知立市'!O23</f>
        <v>4150</v>
      </c>
      <c r="L11" s="106">
        <f>'安城・知立市'!P23</f>
        <v>0</v>
      </c>
      <c r="M11" s="101">
        <f>'安城・知立市'!T23</f>
        <v>1100</v>
      </c>
      <c r="N11" s="102">
        <f>'安城・知立市'!U23</f>
        <v>0</v>
      </c>
      <c r="O11" s="105">
        <f t="shared" si="0"/>
        <v>37350</v>
      </c>
      <c r="P11" s="102">
        <f t="shared" si="1"/>
        <v>0</v>
      </c>
    </row>
    <row r="12" spans="2:16" ht="23.25" customHeight="1">
      <c r="B12" s="94"/>
      <c r="C12" s="255" t="s">
        <v>269</v>
      </c>
      <c r="D12" s="249"/>
      <c r="E12" s="531">
        <f>'安城・知立市'!E33</f>
        <v>12100</v>
      </c>
      <c r="F12" s="532"/>
      <c r="G12" s="529">
        <f>'安城・知立市'!F33</f>
        <v>0</v>
      </c>
      <c r="H12" s="530"/>
      <c r="I12" s="101"/>
      <c r="J12" s="102"/>
      <c r="K12" s="105">
        <f>'安城・知立市'!O33</f>
        <v>2500</v>
      </c>
      <c r="L12" s="106">
        <f>'安城・知立市'!P33</f>
        <v>0</v>
      </c>
      <c r="M12" s="101">
        <f>'安城・知立市'!T33</f>
        <v>700</v>
      </c>
      <c r="N12" s="102">
        <f>'安城・知立市'!U33</f>
        <v>0</v>
      </c>
      <c r="O12" s="105">
        <f t="shared" si="0"/>
        <v>15300</v>
      </c>
      <c r="P12" s="102">
        <f t="shared" si="1"/>
        <v>0</v>
      </c>
    </row>
    <row r="13" spans="2:16" ht="23.25" customHeight="1">
      <c r="B13" s="543"/>
      <c r="C13" s="561" t="s">
        <v>280</v>
      </c>
      <c r="D13" s="545"/>
      <c r="E13" s="550">
        <f>SUM(F13:F14)</f>
        <v>73100</v>
      </c>
      <c r="F13" s="245">
        <f>'豊田市'!E37</f>
        <v>63250</v>
      </c>
      <c r="G13" s="552">
        <f>SUM(H13:H14)</f>
        <v>0</v>
      </c>
      <c r="H13" s="244">
        <f>'豊田市'!F37</f>
        <v>0</v>
      </c>
      <c r="I13" s="101">
        <f>'豊田市'!J37</f>
        <v>0</v>
      </c>
      <c r="J13" s="102">
        <f>'豊田市'!K37</f>
        <v>0</v>
      </c>
      <c r="K13" s="105">
        <f>'豊田市'!O37</f>
        <v>6150</v>
      </c>
      <c r="L13" s="106">
        <f>'豊田市'!P37</f>
        <v>0</v>
      </c>
      <c r="M13" s="101">
        <f>'豊田市'!T37</f>
        <v>6650</v>
      </c>
      <c r="N13" s="102">
        <f>'豊田市'!U37</f>
        <v>0</v>
      </c>
      <c r="O13" s="105">
        <f>SUM(F13+I13+K13+M13)</f>
        <v>76050</v>
      </c>
      <c r="P13" s="102">
        <f>SUM(H13+J13+L13+N13)</f>
        <v>0</v>
      </c>
    </row>
    <row r="14" spans="2:16" ht="23.25" customHeight="1">
      <c r="B14" s="544"/>
      <c r="C14" s="562"/>
      <c r="D14" s="546"/>
      <c r="E14" s="551"/>
      <c r="F14" s="245">
        <f>'豊田・みよし市'!E19</f>
        <v>9850</v>
      </c>
      <c r="G14" s="553"/>
      <c r="H14" s="244">
        <f>'豊田・みよし市'!F19</f>
        <v>0</v>
      </c>
      <c r="I14" s="101"/>
      <c r="J14" s="102"/>
      <c r="K14" s="105"/>
      <c r="L14" s="106"/>
      <c r="M14" s="101">
        <f>'豊田・みよし市'!T19</f>
        <v>450</v>
      </c>
      <c r="N14" s="102">
        <f>'豊田・みよし市'!U19</f>
        <v>0</v>
      </c>
      <c r="O14" s="105">
        <f>SUM(F14+M14)</f>
        <v>10300</v>
      </c>
      <c r="P14" s="102">
        <f>SUM(H14+N14)</f>
        <v>0</v>
      </c>
    </row>
    <row r="15" spans="2:16" ht="23.25" customHeight="1">
      <c r="B15" s="94"/>
      <c r="C15" s="255" t="s">
        <v>270</v>
      </c>
      <c r="D15" s="249"/>
      <c r="E15" s="531">
        <f>'豊田・みよし市'!E27</f>
        <v>10800</v>
      </c>
      <c r="F15" s="532"/>
      <c r="G15" s="529">
        <f>'豊田・みよし市'!F27</f>
        <v>0</v>
      </c>
      <c r="H15" s="530"/>
      <c r="I15" s="101"/>
      <c r="J15" s="102"/>
      <c r="K15" s="105">
        <f>'豊田・みよし市'!O27</f>
        <v>1250</v>
      </c>
      <c r="L15" s="106">
        <f>'豊田・みよし市'!P27</f>
        <v>0</v>
      </c>
      <c r="M15" s="101">
        <f>'豊田・みよし市'!T27</f>
        <v>550</v>
      </c>
      <c r="N15" s="102">
        <f>'豊田・みよし市'!U27</f>
        <v>0</v>
      </c>
      <c r="O15" s="105">
        <f t="shared" si="0"/>
        <v>12600</v>
      </c>
      <c r="P15" s="102">
        <f t="shared" si="1"/>
        <v>0</v>
      </c>
    </row>
    <row r="16" spans="2:16" ht="23.25" customHeight="1">
      <c r="B16" s="94"/>
      <c r="C16" s="255" t="s">
        <v>271</v>
      </c>
      <c r="D16" s="249"/>
      <c r="E16" s="531">
        <f>'岡崎市'!E35</f>
        <v>67250</v>
      </c>
      <c r="F16" s="532"/>
      <c r="G16" s="529">
        <f>'岡崎市'!F35</f>
        <v>0</v>
      </c>
      <c r="H16" s="530"/>
      <c r="I16" s="101">
        <f>'岡崎市'!J35</f>
        <v>1300</v>
      </c>
      <c r="J16" s="102">
        <f>'岡崎市'!K35</f>
        <v>0</v>
      </c>
      <c r="K16" s="105">
        <f>'岡崎市'!O35</f>
        <v>6600</v>
      </c>
      <c r="L16" s="106">
        <f>'岡崎市'!P35</f>
        <v>0</v>
      </c>
      <c r="M16" s="101">
        <f>'岡崎市'!T35</f>
        <v>3100</v>
      </c>
      <c r="N16" s="102">
        <f>'岡崎市'!U35</f>
        <v>0</v>
      </c>
      <c r="O16" s="105">
        <f t="shared" si="0"/>
        <v>78250</v>
      </c>
      <c r="P16" s="102">
        <f t="shared" si="1"/>
        <v>0</v>
      </c>
    </row>
    <row r="17" spans="2:16" ht="23.25" customHeight="1">
      <c r="B17" s="94"/>
      <c r="C17" s="255" t="s">
        <v>272</v>
      </c>
      <c r="D17" s="249"/>
      <c r="E17" s="531">
        <f>'西尾市・額田郡'!E9</f>
        <v>6350</v>
      </c>
      <c r="F17" s="532"/>
      <c r="G17" s="529">
        <f>'西尾市・額田郡'!F9</f>
        <v>0</v>
      </c>
      <c r="H17" s="530"/>
      <c r="I17" s="101"/>
      <c r="J17" s="102"/>
      <c r="K17" s="105"/>
      <c r="L17" s="106"/>
      <c r="M17" s="101">
        <f>'西尾市・額田郡'!T9</f>
        <v>350</v>
      </c>
      <c r="N17" s="102">
        <f>'西尾市・額田郡'!U9</f>
        <v>0</v>
      </c>
      <c r="O17" s="105">
        <f t="shared" si="0"/>
        <v>6700</v>
      </c>
      <c r="P17" s="102">
        <f t="shared" si="1"/>
        <v>0</v>
      </c>
    </row>
    <row r="18" spans="2:16" ht="23.25" customHeight="1">
      <c r="B18" s="94"/>
      <c r="C18" s="255" t="s">
        <v>273</v>
      </c>
      <c r="D18" s="249"/>
      <c r="E18" s="531">
        <f>'西尾市・額田郡'!E23</f>
        <v>30650</v>
      </c>
      <c r="F18" s="532"/>
      <c r="G18" s="529">
        <f>'西尾市・額田郡'!F23</f>
        <v>0</v>
      </c>
      <c r="H18" s="530"/>
      <c r="I18" s="101">
        <f>'西尾市・額田郡'!J23</f>
        <v>0</v>
      </c>
      <c r="J18" s="102">
        <f>'西尾市・額田郡'!K23</f>
        <v>0</v>
      </c>
      <c r="K18" s="105">
        <f>'西尾市・額田郡'!O23</f>
        <v>3100</v>
      </c>
      <c r="L18" s="106">
        <f>'西尾市・額田郡'!P23</f>
        <v>0</v>
      </c>
      <c r="M18" s="101">
        <f>'西尾市・額田郡'!T23</f>
        <v>2500</v>
      </c>
      <c r="N18" s="102">
        <f>'西尾市・額田郡'!U23</f>
        <v>0</v>
      </c>
      <c r="O18" s="105">
        <f t="shared" si="0"/>
        <v>36250</v>
      </c>
      <c r="P18" s="102">
        <f t="shared" si="1"/>
        <v>0</v>
      </c>
    </row>
    <row r="19" spans="2:16" ht="23.25" customHeight="1">
      <c r="B19" s="94"/>
      <c r="C19" s="255" t="s">
        <v>274</v>
      </c>
      <c r="D19" s="249"/>
      <c r="E19" s="531">
        <f>'蒲郡・豊川市'!E10</f>
        <v>15550</v>
      </c>
      <c r="F19" s="532"/>
      <c r="G19" s="529">
        <f>'蒲郡・豊川市'!F10</f>
        <v>0</v>
      </c>
      <c r="H19" s="530"/>
      <c r="I19" s="101"/>
      <c r="J19" s="102"/>
      <c r="K19" s="105">
        <f>'蒲郡・豊川市'!O10</f>
        <v>1850</v>
      </c>
      <c r="L19" s="106">
        <f>'蒲郡・豊川市'!P10</f>
        <v>0</v>
      </c>
      <c r="M19" s="101">
        <f>'蒲郡・豊川市'!T10</f>
        <v>450</v>
      </c>
      <c r="N19" s="102">
        <f>'蒲郡・豊川市'!U10</f>
        <v>0</v>
      </c>
      <c r="O19" s="105">
        <f t="shared" si="0"/>
        <v>17850</v>
      </c>
      <c r="P19" s="102">
        <f t="shared" si="1"/>
        <v>0</v>
      </c>
    </row>
    <row r="20" spans="2:16" ht="23.25" customHeight="1">
      <c r="B20" s="94"/>
      <c r="C20" s="255" t="s">
        <v>275</v>
      </c>
      <c r="D20" s="249"/>
      <c r="E20" s="531">
        <f>'蒲郡・豊川市'!E32</f>
        <v>37250</v>
      </c>
      <c r="F20" s="532"/>
      <c r="G20" s="529">
        <f>'蒲郡・豊川市'!F32</f>
        <v>0</v>
      </c>
      <c r="H20" s="530"/>
      <c r="I20" s="101">
        <f>'蒲郡・豊川市'!J32</f>
        <v>0</v>
      </c>
      <c r="J20" s="102">
        <f>'蒲郡・豊川市'!K32</f>
        <v>0</v>
      </c>
      <c r="K20" s="105">
        <f>'蒲郡・豊川市'!O32</f>
        <v>3750</v>
      </c>
      <c r="L20" s="106">
        <f>'蒲郡・豊川市'!P32</f>
        <v>0</v>
      </c>
      <c r="M20" s="101">
        <f>'蒲郡・豊川市'!T32</f>
        <v>1050</v>
      </c>
      <c r="N20" s="102">
        <f>'蒲郡・豊川市'!U32</f>
        <v>0</v>
      </c>
      <c r="O20" s="105">
        <f t="shared" si="0"/>
        <v>42050</v>
      </c>
      <c r="P20" s="102">
        <f t="shared" si="1"/>
        <v>0</v>
      </c>
    </row>
    <row r="21" spans="2:16" ht="23.25" customHeight="1">
      <c r="B21" s="94"/>
      <c r="C21" s="255" t="s">
        <v>276</v>
      </c>
      <c r="D21" s="249"/>
      <c r="E21" s="531">
        <f>'新城市・北設楽郡'!E18</f>
        <v>10800</v>
      </c>
      <c r="F21" s="532"/>
      <c r="G21" s="529">
        <f>'新城市・北設楽郡'!F18</f>
        <v>0</v>
      </c>
      <c r="H21" s="530"/>
      <c r="I21" s="98"/>
      <c r="J21" s="100"/>
      <c r="K21" s="105">
        <f>'新城市・北設楽郡'!O18</f>
        <v>0</v>
      </c>
      <c r="L21" s="106">
        <f>'新城市・北設楽郡'!P18</f>
        <v>0</v>
      </c>
      <c r="M21" s="101">
        <f>'新城市・北設楽郡'!T18</f>
        <v>0</v>
      </c>
      <c r="N21" s="102">
        <f>'新城市・北設楽郡'!U18</f>
        <v>0</v>
      </c>
      <c r="O21" s="105">
        <f t="shared" si="0"/>
        <v>10800</v>
      </c>
      <c r="P21" s="102">
        <f t="shared" si="1"/>
        <v>0</v>
      </c>
    </row>
    <row r="22" spans="2:16" ht="23.25" customHeight="1">
      <c r="B22" s="94"/>
      <c r="C22" s="255" t="s">
        <v>277</v>
      </c>
      <c r="D22" s="249"/>
      <c r="E22" s="531">
        <f>'新城市・北設楽郡'!E31</f>
        <v>2450</v>
      </c>
      <c r="F22" s="532"/>
      <c r="G22" s="529">
        <f>'新城市・北設楽郡'!F31</f>
        <v>0</v>
      </c>
      <c r="H22" s="530"/>
      <c r="I22" s="101"/>
      <c r="J22" s="102"/>
      <c r="K22" s="105"/>
      <c r="L22" s="106"/>
      <c r="M22" s="101">
        <f>'新城市・北設楽郡'!T31</f>
        <v>200</v>
      </c>
      <c r="N22" s="102">
        <f>'新城市・北設楽郡'!U31</f>
        <v>0</v>
      </c>
      <c r="O22" s="105">
        <f t="shared" si="0"/>
        <v>2650</v>
      </c>
      <c r="P22" s="102">
        <f t="shared" si="1"/>
        <v>0</v>
      </c>
    </row>
    <row r="23" spans="2:16" ht="23.25" customHeight="1">
      <c r="B23" s="94"/>
      <c r="C23" s="255" t="s">
        <v>222</v>
      </c>
      <c r="D23" s="249"/>
      <c r="E23" s="531">
        <f>'豊橋市'!E38</f>
        <v>69150</v>
      </c>
      <c r="F23" s="532"/>
      <c r="G23" s="529">
        <f>'豊橋市'!F38</f>
        <v>0</v>
      </c>
      <c r="H23" s="530"/>
      <c r="I23" s="101">
        <f>'豊橋市'!J38</f>
        <v>0</v>
      </c>
      <c r="J23" s="102">
        <f>'豊橋市'!K38</f>
        <v>0</v>
      </c>
      <c r="K23" s="105">
        <f>'豊橋市'!O38</f>
        <v>7550</v>
      </c>
      <c r="L23" s="106">
        <f>'豊橋市'!P38</f>
        <v>0</v>
      </c>
      <c r="M23" s="101">
        <f>'豊橋市'!T38</f>
        <v>3000</v>
      </c>
      <c r="N23" s="102">
        <f>'豊橋市'!U38</f>
        <v>0</v>
      </c>
      <c r="O23" s="105">
        <f t="shared" si="0"/>
        <v>79700</v>
      </c>
      <c r="P23" s="102">
        <f t="shared" si="1"/>
        <v>0</v>
      </c>
    </row>
    <row r="24" spans="2:16" ht="23.25" customHeight="1">
      <c r="B24" s="94"/>
      <c r="C24" s="255" t="s">
        <v>278</v>
      </c>
      <c r="D24" s="249"/>
      <c r="E24" s="531">
        <f>'田原市'!E14</f>
        <v>11900</v>
      </c>
      <c r="F24" s="532"/>
      <c r="G24" s="529">
        <f>'田原市'!F14</f>
        <v>0</v>
      </c>
      <c r="H24" s="530"/>
      <c r="I24" s="98"/>
      <c r="J24" s="100"/>
      <c r="K24" s="105"/>
      <c r="L24" s="106"/>
      <c r="M24" s="101">
        <f>'田原市'!T14</f>
        <v>450</v>
      </c>
      <c r="N24" s="102">
        <f>'田原市'!U14</f>
        <v>0</v>
      </c>
      <c r="O24" s="105">
        <f t="shared" si="0"/>
        <v>12350</v>
      </c>
      <c r="P24" s="102">
        <f t="shared" si="1"/>
        <v>0</v>
      </c>
    </row>
    <row r="25" spans="2:16" ht="23.25" customHeight="1">
      <c r="B25" s="94"/>
      <c r="C25" s="248"/>
      <c r="D25" s="249"/>
      <c r="E25" s="533"/>
      <c r="F25" s="534"/>
      <c r="G25" s="521"/>
      <c r="H25" s="522"/>
      <c r="I25" s="101"/>
      <c r="J25" s="102"/>
      <c r="K25" s="105"/>
      <c r="L25" s="106"/>
      <c r="M25" s="101"/>
      <c r="N25" s="102"/>
      <c r="O25" s="279">
        <f t="shared" si="0"/>
        <v>0</v>
      </c>
      <c r="P25" s="280">
        <f t="shared" si="1"/>
        <v>0</v>
      </c>
    </row>
    <row r="26" spans="2:16" ht="24.75" customHeight="1">
      <c r="B26" s="85"/>
      <c r="C26" s="87" t="s">
        <v>8</v>
      </c>
      <c r="D26" s="86"/>
      <c r="E26" s="535">
        <f>SUM(E8:F12)+E13+SUM(E15:F24)</f>
        <v>423950</v>
      </c>
      <c r="F26" s="524"/>
      <c r="G26" s="523">
        <f>SUM(G8:H12)+G13+SUM(G15:H24)</f>
        <v>0</v>
      </c>
      <c r="H26" s="524"/>
      <c r="I26" s="108">
        <f aca="true" t="shared" si="2" ref="I26:O26">SUM(I8:I25)</f>
        <v>2050</v>
      </c>
      <c r="J26" s="109">
        <f t="shared" si="2"/>
        <v>0</v>
      </c>
      <c r="K26" s="107">
        <f t="shared" si="2"/>
        <v>40550</v>
      </c>
      <c r="L26" s="110">
        <f t="shared" si="2"/>
        <v>0</v>
      </c>
      <c r="M26" s="108">
        <f t="shared" si="2"/>
        <v>23450</v>
      </c>
      <c r="N26" s="109">
        <f t="shared" si="2"/>
        <v>0</v>
      </c>
      <c r="O26" s="108">
        <f t="shared" si="2"/>
        <v>490000</v>
      </c>
      <c r="P26" s="446">
        <f t="shared" si="1"/>
        <v>0</v>
      </c>
    </row>
    <row r="27" spans="2:29" s="3" customFormat="1" ht="14.25" customHeight="1">
      <c r="B27" s="517" t="s">
        <v>489</v>
      </c>
      <c r="C27" s="518"/>
      <c r="D27" s="518"/>
      <c r="E27" s="518"/>
      <c r="F27" s="518"/>
      <c r="G27" s="518"/>
      <c r="H27" s="518"/>
      <c r="I27" s="518"/>
      <c r="J27" s="518"/>
      <c r="K27" s="518"/>
      <c r="L27" s="518"/>
      <c r="M27" s="518"/>
      <c r="N27" s="518"/>
      <c r="O27" s="518"/>
      <c r="P27" s="518"/>
      <c r="Q27" s="413"/>
      <c r="R27" s="413"/>
      <c r="S27" s="413"/>
      <c r="T27" s="413"/>
      <c r="U27" s="413"/>
      <c r="V27" s="413"/>
      <c r="W27" s="413"/>
      <c r="X27" s="413"/>
      <c r="Y27" s="413"/>
      <c r="Z27" s="413"/>
      <c r="AA27" s="413"/>
      <c r="AB27" s="413"/>
      <c r="AC27" s="413"/>
    </row>
    <row r="28" spans="2:29" s="3" customFormat="1" ht="14.25" customHeight="1">
      <c r="B28" s="519" t="s">
        <v>485</v>
      </c>
      <c r="C28" s="520"/>
      <c r="D28" s="520"/>
      <c r="E28" s="520"/>
      <c r="F28" s="520"/>
      <c r="G28" s="520"/>
      <c r="H28" s="520"/>
      <c r="I28" s="520"/>
      <c r="J28" s="520"/>
      <c r="K28" s="520"/>
      <c r="L28" s="520"/>
      <c r="M28" s="520"/>
      <c r="N28" s="520"/>
      <c r="O28" s="520"/>
      <c r="P28" s="520"/>
      <c r="Q28" s="413"/>
      <c r="R28" s="413"/>
      <c r="S28" s="413"/>
      <c r="T28" s="413"/>
      <c r="U28" s="413"/>
      <c r="V28" s="413"/>
      <c r="W28" s="413"/>
      <c r="X28" s="413"/>
      <c r="Y28" s="413"/>
      <c r="Z28" s="413"/>
      <c r="AA28" s="413"/>
      <c r="AB28" s="413"/>
      <c r="AC28" s="413"/>
    </row>
    <row r="29" spans="2:29" s="3" customFormat="1" ht="13.5">
      <c r="B29" s="519" t="s">
        <v>486</v>
      </c>
      <c r="C29" s="520"/>
      <c r="D29" s="520"/>
      <c r="E29" s="520"/>
      <c r="F29" s="520"/>
      <c r="G29" s="520"/>
      <c r="H29" s="520"/>
      <c r="I29" s="520"/>
      <c r="J29" s="520"/>
      <c r="K29" s="520"/>
      <c r="L29" s="520"/>
      <c r="M29" s="520"/>
      <c r="N29" s="520"/>
      <c r="O29" s="520"/>
      <c r="P29" s="520"/>
      <c r="Q29" s="413"/>
      <c r="R29" s="413"/>
      <c r="S29" s="413"/>
      <c r="T29" s="413"/>
      <c r="U29" s="413"/>
      <c r="V29" s="413"/>
      <c r="W29" s="413"/>
      <c r="X29" s="413"/>
      <c r="Y29" s="413"/>
      <c r="Z29" s="413"/>
      <c r="AA29" s="413"/>
      <c r="AB29" s="413"/>
      <c r="AC29" s="413"/>
    </row>
    <row r="30" spans="2:29" s="3" customFormat="1" ht="8.25" customHeight="1">
      <c r="B30" s="11"/>
      <c r="C30" s="1"/>
      <c r="D30" s="1"/>
      <c r="E30" s="442"/>
      <c r="F30" s="443"/>
      <c r="G30" s="1"/>
      <c r="H30" s="1"/>
      <c r="I30" s="1"/>
      <c r="J30" s="442"/>
      <c r="K30" s="444"/>
      <c r="L30" s="1"/>
      <c r="M30" s="1"/>
      <c r="N30" s="1"/>
      <c r="O30" s="442"/>
      <c r="P30" s="445"/>
      <c r="Q30" s="1"/>
      <c r="R30" s="1"/>
      <c r="S30" s="1"/>
      <c r="T30" s="442"/>
      <c r="U30" s="444"/>
      <c r="V30" s="1"/>
      <c r="W30" s="1"/>
      <c r="X30" s="1"/>
      <c r="Y30" s="442"/>
      <c r="Z30" s="445"/>
      <c r="AA30" s="2"/>
      <c r="AB30" s="2"/>
      <c r="AC30" s="2"/>
    </row>
    <row r="31" spans="2:16" ht="23.25" customHeight="1">
      <c r="B31" s="18" t="s">
        <v>343</v>
      </c>
      <c r="O31" s="547" t="s">
        <v>514</v>
      </c>
      <c r="P31" s="548"/>
    </row>
    <row r="32" ht="8.25" customHeight="1"/>
    <row r="33" ht="20.25" customHeight="1"/>
  </sheetData>
  <sheetProtection password="CCCF" sheet="1" selectLockedCells="1"/>
  <mergeCells count="60">
    <mergeCell ref="B6:D7"/>
    <mergeCell ref="C13:C14"/>
    <mergeCell ref="N4:O4"/>
    <mergeCell ref="B3:D3"/>
    <mergeCell ref="B4:D4"/>
    <mergeCell ref="B2:P2"/>
    <mergeCell ref="J3:L3"/>
    <mergeCell ref="J4:L4"/>
    <mergeCell ref="N3:P3"/>
    <mergeCell ref="E8:F8"/>
    <mergeCell ref="D13:D14"/>
    <mergeCell ref="O31:P31"/>
    <mergeCell ref="I6:J6"/>
    <mergeCell ref="K6:L6"/>
    <mergeCell ref="M6:N6"/>
    <mergeCell ref="E13:E14"/>
    <mergeCell ref="G13:G14"/>
    <mergeCell ref="O6:P6"/>
    <mergeCell ref="E23:F23"/>
    <mergeCell ref="E7:F7"/>
    <mergeCell ref="E6:H6"/>
    <mergeCell ref="G7:H7"/>
    <mergeCell ref="E16:F16"/>
    <mergeCell ref="E17:F17"/>
    <mergeCell ref="G17:H17"/>
    <mergeCell ref="B13:B14"/>
    <mergeCell ref="E9:F9"/>
    <mergeCell ref="E10:F10"/>
    <mergeCell ref="E11:F11"/>
    <mergeCell ref="E12:F12"/>
    <mergeCell ref="G15:H15"/>
    <mergeCell ref="G24:H24"/>
    <mergeCell ref="E18:F18"/>
    <mergeCell ref="E19:F19"/>
    <mergeCell ref="E20:F20"/>
    <mergeCell ref="E21:F21"/>
    <mergeCell ref="E22:F22"/>
    <mergeCell ref="G23:H23"/>
    <mergeCell ref="E15:F15"/>
    <mergeCell ref="G16:H16"/>
    <mergeCell ref="G21:H21"/>
    <mergeCell ref="G22:H22"/>
    <mergeCell ref="E24:F24"/>
    <mergeCell ref="E25:F25"/>
    <mergeCell ref="E26:F26"/>
    <mergeCell ref="G8:H8"/>
    <mergeCell ref="G9:H9"/>
    <mergeCell ref="G10:H10"/>
    <mergeCell ref="G11:H11"/>
    <mergeCell ref="G12:H12"/>
    <mergeCell ref="B27:P27"/>
    <mergeCell ref="B28:P28"/>
    <mergeCell ref="B29:P29"/>
    <mergeCell ref="G25:H25"/>
    <mergeCell ref="G26:H26"/>
    <mergeCell ref="E3:H3"/>
    <mergeCell ref="E4:H4"/>
    <mergeCell ref="G18:H18"/>
    <mergeCell ref="G19:H19"/>
    <mergeCell ref="G20:H20"/>
  </mergeCells>
  <dataValidations count="1">
    <dataValidation operator="lessThanOrEqual" allowBlank="1" showInputMessage="1" showErrorMessage="1" sqref="C30:Z30 B27:B30"/>
  </dataValidations>
  <hyperlinks>
    <hyperlink ref="C8" location="刈谷・高浜・碧南市!A1" display="刈谷市"/>
    <hyperlink ref="C9" location="刈谷・高浜・碧南市!A1" display="高浜市"/>
    <hyperlink ref="C10" location="刈谷・高浜・碧南市!A1" display="碧南市"/>
    <hyperlink ref="C11" location="安城・知立市!A1" display="安城市"/>
    <hyperlink ref="C12" location="安城・知立市!A1" display="知立市"/>
    <hyperlink ref="C13:C14" location="豊田市!A1" display="豊田市"/>
    <hyperlink ref="C15" location="豊田・みよし市!A1" display="みよし市"/>
    <hyperlink ref="C16" location="岡崎市!A1" display="岡崎市"/>
    <hyperlink ref="C17" location="西尾市・額田郡!A1" display="額田郡"/>
    <hyperlink ref="C18" location="西尾市・額田郡!A1" display="西尾市"/>
    <hyperlink ref="C19" location="蒲郡・豊川市!A1" display="蒲郡市"/>
    <hyperlink ref="C20" location="蒲郡・豊川市!A1" display="豊川市"/>
    <hyperlink ref="C21" location="新城市・北設楽郡!A1" display="新城市"/>
    <hyperlink ref="C22" location="新城市・北設楽郡!A1" display="北設楽郡"/>
    <hyperlink ref="C23" location="豊橋市!A1" display="豊橋市"/>
    <hyperlink ref="C24" location="田原市!A1" display="田原市"/>
  </hyperlink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S39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4921875" style="18" customWidth="1"/>
    <col min="2" max="2" width="3.00390625" style="18" customWidth="1"/>
    <col min="3" max="3" width="13.25390625" style="18" customWidth="1"/>
    <col min="4" max="4" width="4.75390625" style="18" customWidth="1"/>
    <col min="5" max="5" width="8.125" style="18" customWidth="1"/>
    <col min="6" max="6" width="9.75390625" style="18" customWidth="1"/>
    <col min="7" max="7" width="0.74609375" style="18" customWidth="1"/>
    <col min="8" max="8" width="13.25390625" style="18" customWidth="1"/>
    <col min="9" max="9" width="3.50390625" style="18" customWidth="1"/>
    <col min="10" max="10" width="7.75390625" style="18" customWidth="1"/>
    <col min="11" max="11" width="8.625" style="18" customWidth="1"/>
    <col min="12" max="12" width="0.875" style="18" customWidth="1"/>
    <col min="13" max="13" width="13.25390625" style="18" customWidth="1"/>
    <col min="14" max="14" width="4.625" style="18" customWidth="1"/>
    <col min="15" max="15" width="7.75390625" style="18" customWidth="1"/>
    <col min="16" max="16" width="8.625" style="18" customWidth="1"/>
    <col min="17" max="17" width="1.00390625" style="18" customWidth="1"/>
    <col min="18" max="18" width="13.25390625" style="18" customWidth="1"/>
    <col min="19" max="19" width="3.625" style="18" customWidth="1"/>
    <col min="20" max="20" width="7.75390625" style="18" customWidth="1"/>
    <col min="21" max="21" width="8.625" style="18" customWidth="1"/>
    <col min="22" max="22" width="0.74609375" style="18" customWidth="1"/>
    <col min="23" max="23" width="24.625" style="18" customWidth="1"/>
    <col min="24" max="24" width="8.875" style="18" customWidth="1"/>
    <col min="25" max="16384" width="9.00390625" style="18" customWidth="1"/>
  </cols>
  <sheetData>
    <row r="1" spans="7:149" ht="8.25" customHeight="1">
      <c r="G1" s="19"/>
      <c r="H1" s="19"/>
      <c r="I1" s="19"/>
      <c r="J1" s="20"/>
      <c r="K1" s="20"/>
      <c r="L1" s="19"/>
      <c r="M1" s="19"/>
      <c r="N1" s="19"/>
      <c r="O1" s="20"/>
      <c r="P1" s="20"/>
      <c r="Q1" s="19"/>
      <c r="R1" s="20"/>
      <c r="S1" s="19"/>
      <c r="T1" s="20"/>
      <c r="U1" s="20"/>
      <c r="V1" s="19"/>
      <c r="W1" s="20"/>
      <c r="X1" s="20"/>
      <c r="ES1" s="19"/>
    </row>
    <row r="2" spans="2:149" ht="28.5" customHeight="1">
      <c r="B2" s="8" t="s">
        <v>9</v>
      </c>
      <c r="C2" s="8"/>
      <c r="D2" s="8"/>
      <c r="E2" s="576" t="s">
        <v>2</v>
      </c>
      <c r="F2" s="578"/>
      <c r="G2" s="603">
        <f>'三河集計表'!E3</f>
        <v>0</v>
      </c>
      <c r="H2" s="603"/>
      <c r="I2" s="603"/>
      <c r="J2" s="603"/>
      <c r="K2" s="603"/>
      <c r="L2" s="603"/>
      <c r="M2" s="598" t="s">
        <v>3</v>
      </c>
      <c r="N2" s="599"/>
      <c r="O2" s="600">
        <f>'三河集計表'!J3</f>
        <v>0</v>
      </c>
      <c r="P2" s="601"/>
      <c r="Q2" s="601"/>
      <c r="R2" s="601"/>
      <c r="S2" s="602"/>
      <c r="T2" s="576" t="s">
        <v>4</v>
      </c>
      <c r="U2" s="578"/>
      <c r="V2" s="603">
        <f>'三河集計表'!N3</f>
        <v>0</v>
      </c>
      <c r="W2" s="603"/>
      <c r="X2" s="604"/>
      <c r="ES2" s="19"/>
    </row>
    <row r="3" spans="2:24" ht="28.5" customHeight="1">
      <c r="B3" s="4"/>
      <c r="C3" s="4"/>
      <c r="D3" s="4"/>
      <c r="E3" s="583" t="s">
        <v>5</v>
      </c>
      <c r="F3" s="589"/>
      <c r="G3" s="597">
        <f>'三河集計表'!E4</f>
        <v>0</v>
      </c>
      <c r="H3" s="597"/>
      <c r="I3" s="597"/>
      <c r="J3" s="597"/>
      <c r="K3" s="597"/>
      <c r="L3" s="597"/>
      <c r="M3" s="590" t="s">
        <v>6</v>
      </c>
      <c r="N3" s="591"/>
      <c r="O3" s="592">
        <f>'三河集計表'!J4</f>
        <v>0</v>
      </c>
      <c r="P3" s="593"/>
      <c r="Q3" s="593"/>
      <c r="R3" s="593"/>
      <c r="S3" s="594"/>
      <c r="T3" s="583" t="s">
        <v>7</v>
      </c>
      <c r="U3" s="589"/>
      <c r="V3" s="595">
        <f>SUM(O4+O16+O24)</f>
        <v>0</v>
      </c>
      <c r="W3" s="596"/>
      <c r="X3" s="46" t="s">
        <v>0</v>
      </c>
    </row>
    <row r="4" spans="3:18" s="21" customFormat="1" ht="30" customHeight="1">
      <c r="C4" s="586" t="s">
        <v>31</v>
      </c>
      <c r="D4" s="586"/>
      <c r="E4" s="586"/>
      <c r="F4" s="587" t="s">
        <v>8</v>
      </c>
      <c r="G4" s="587"/>
      <c r="H4" s="588">
        <f>SUM(E15+J15+O15+T15)</f>
        <v>29800</v>
      </c>
      <c r="I4" s="587"/>
      <c r="J4" s="5" t="s">
        <v>0</v>
      </c>
      <c r="K4" s="5" t="s">
        <v>11</v>
      </c>
      <c r="L4" s="6"/>
      <c r="M4" s="7" t="s">
        <v>10</v>
      </c>
      <c r="N4" s="6"/>
      <c r="O4" s="579">
        <f>SUM(F15+K15+P15+U15)</f>
        <v>0</v>
      </c>
      <c r="P4" s="580"/>
      <c r="Q4" s="581" t="s">
        <v>0</v>
      </c>
      <c r="R4" s="581"/>
    </row>
    <row r="5" spans="2:24" ht="19.5" customHeight="1">
      <c r="B5" s="576" t="s">
        <v>14</v>
      </c>
      <c r="C5" s="577"/>
      <c r="D5" s="577"/>
      <c r="E5" s="577"/>
      <c r="F5" s="42" t="s">
        <v>12</v>
      </c>
      <c r="G5" s="577" t="s">
        <v>15</v>
      </c>
      <c r="H5" s="577"/>
      <c r="I5" s="577"/>
      <c r="J5" s="577"/>
      <c r="K5" s="49" t="s">
        <v>12</v>
      </c>
      <c r="L5" s="576" t="s">
        <v>16</v>
      </c>
      <c r="M5" s="577"/>
      <c r="N5" s="577"/>
      <c r="O5" s="582"/>
      <c r="P5" s="24" t="s">
        <v>12</v>
      </c>
      <c r="Q5" s="576" t="s">
        <v>13</v>
      </c>
      <c r="R5" s="577"/>
      <c r="S5" s="577"/>
      <c r="T5" s="582"/>
      <c r="U5" s="24" t="s">
        <v>12</v>
      </c>
      <c r="V5" s="576" t="s">
        <v>298</v>
      </c>
      <c r="W5" s="577"/>
      <c r="X5" s="578"/>
    </row>
    <row r="6" spans="2:24" ht="19.5" customHeight="1">
      <c r="B6" s="33"/>
      <c r="C6" s="229" t="s">
        <v>34</v>
      </c>
      <c r="D6" s="304" t="s">
        <v>295</v>
      </c>
      <c r="E6" s="285">
        <v>4200</v>
      </c>
      <c r="F6" s="432"/>
      <c r="G6" s="20"/>
      <c r="H6" s="214" t="s">
        <v>41</v>
      </c>
      <c r="I6" s="262"/>
      <c r="J6" s="186">
        <v>550</v>
      </c>
      <c r="K6" s="432"/>
      <c r="L6" s="47"/>
      <c r="M6" s="202" t="s">
        <v>41</v>
      </c>
      <c r="N6" s="124"/>
      <c r="O6" s="286">
        <v>700</v>
      </c>
      <c r="P6" s="432"/>
      <c r="Q6" s="33"/>
      <c r="R6" s="214" t="s">
        <v>34</v>
      </c>
      <c r="S6" s="112"/>
      <c r="T6" s="286">
        <v>500</v>
      </c>
      <c r="U6" s="432"/>
      <c r="V6" s="258"/>
      <c r="W6" s="11" t="s">
        <v>299</v>
      </c>
      <c r="X6" s="259"/>
    </row>
    <row r="7" spans="2:24" ht="19.5" customHeight="1">
      <c r="B7" s="37"/>
      <c r="C7" s="204" t="s">
        <v>35</v>
      </c>
      <c r="D7" s="300" t="s">
        <v>296</v>
      </c>
      <c r="E7" s="224">
        <v>4200</v>
      </c>
      <c r="F7" s="434"/>
      <c r="G7" s="38"/>
      <c r="H7" s="202" t="s">
        <v>35</v>
      </c>
      <c r="I7" s="127"/>
      <c r="J7" s="126">
        <v>200</v>
      </c>
      <c r="K7" s="433"/>
      <c r="L7" s="37"/>
      <c r="M7" s="202" t="s">
        <v>42</v>
      </c>
      <c r="N7" s="127"/>
      <c r="O7" s="172">
        <v>1400</v>
      </c>
      <c r="P7" s="433"/>
      <c r="Q7" s="37"/>
      <c r="R7" s="202" t="s">
        <v>43</v>
      </c>
      <c r="S7" s="116"/>
      <c r="T7" s="172">
        <v>250</v>
      </c>
      <c r="U7" s="433"/>
      <c r="V7" s="258"/>
      <c r="W7" s="267" t="s">
        <v>490</v>
      </c>
      <c r="X7" s="259"/>
    </row>
    <row r="8" spans="2:24" ht="19.5" customHeight="1">
      <c r="B8" s="37"/>
      <c r="C8" s="204" t="s">
        <v>36</v>
      </c>
      <c r="D8" s="300" t="s">
        <v>297</v>
      </c>
      <c r="E8" s="224">
        <v>1550</v>
      </c>
      <c r="F8" s="433"/>
      <c r="G8" s="38"/>
      <c r="H8" s="204"/>
      <c r="I8" s="300"/>
      <c r="J8" s="224"/>
      <c r="K8" s="77"/>
      <c r="L8" s="37"/>
      <c r="M8" s="202" t="s">
        <v>35</v>
      </c>
      <c r="N8" s="127"/>
      <c r="O8" s="172">
        <v>950</v>
      </c>
      <c r="P8" s="433"/>
      <c r="Q8" s="37"/>
      <c r="R8" s="204" t="s">
        <v>505</v>
      </c>
      <c r="S8" s="116"/>
      <c r="T8" s="172">
        <v>450</v>
      </c>
      <c r="U8" s="433"/>
      <c r="V8" s="258"/>
      <c r="W8" s="574" t="s">
        <v>422</v>
      </c>
      <c r="X8" s="575"/>
    </row>
    <row r="9" spans="2:24" ht="19.5" customHeight="1">
      <c r="B9" s="37"/>
      <c r="C9" s="204" t="s">
        <v>37</v>
      </c>
      <c r="D9" s="300" t="s">
        <v>297</v>
      </c>
      <c r="E9" s="224">
        <v>1600</v>
      </c>
      <c r="F9" s="433"/>
      <c r="G9" s="38"/>
      <c r="H9" s="202"/>
      <c r="I9" s="294"/>
      <c r="J9" s="126"/>
      <c r="K9" s="246"/>
      <c r="L9" s="37"/>
      <c r="M9" s="115"/>
      <c r="N9" s="127"/>
      <c r="O9" s="321"/>
      <c r="P9" s="40"/>
      <c r="Q9" s="37"/>
      <c r="R9" s="202" t="s">
        <v>42</v>
      </c>
      <c r="S9" s="116"/>
      <c r="T9" s="172">
        <v>700</v>
      </c>
      <c r="U9" s="433"/>
      <c r="V9" s="258"/>
      <c r="W9" s="574" t="s">
        <v>416</v>
      </c>
      <c r="X9" s="575"/>
    </row>
    <row r="10" spans="2:24" ht="19.5" customHeight="1">
      <c r="B10" s="37"/>
      <c r="C10" s="204" t="s">
        <v>294</v>
      </c>
      <c r="D10" s="411" t="s">
        <v>498</v>
      </c>
      <c r="E10" s="224">
        <v>4400</v>
      </c>
      <c r="F10" s="433"/>
      <c r="G10" s="38"/>
      <c r="H10" s="204"/>
      <c r="I10" s="300"/>
      <c r="J10" s="224"/>
      <c r="K10" s="246"/>
      <c r="L10" s="37"/>
      <c r="M10" s="115"/>
      <c r="N10" s="127"/>
      <c r="O10" s="128"/>
      <c r="P10" s="40"/>
      <c r="Q10" s="37"/>
      <c r="R10" s="115"/>
      <c r="S10" s="116"/>
      <c r="T10" s="172"/>
      <c r="U10" s="40"/>
      <c r="V10" s="258"/>
      <c r="W10" s="11"/>
      <c r="X10" s="259"/>
    </row>
    <row r="11" spans="2:24" ht="19.5" customHeight="1">
      <c r="B11" s="37"/>
      <c r="C11" s="204" t="s">
        <v>39</v>
      </c>
      <c r="D11" s="300" t="s">
        <v>297</v>
      </c>
      <c r="E11" s="224">
        <v>4550</v>
      </c>
      <c r="F11" s="433"/>
      <c r="G11" s="38"/>
      <c r="H11" s="202"/>
      <c r="I11" s="294"/>
      <c r="J11" s="126"/>
      <c r="K11" s="70"/>
      <c r="L11" s="37"/>
      <c r="M11" s="115"/>
      <c r="N11" s="127"/>
      <c r="O11" s="128"/>
      <c r="P11" s="40"/>
      <c r="Q11" s="37"/>
      <c r="R11" s="115"/>
      <c r="S11" s="116"/>
      <c r="T11" s="117"/>
      <c r="U11" s="40"/>
      <c r="V11" s="258"/>
      <c r="W11" s="11"/>
      <c r="X11" s="259"/>
    </row>
    <row r="12" spans="2:24" ht="19.5" customHeight="1">
      <c r="B12" s="37"/>
      <c r="C12" s="330" t="s">
        <v>40</v>
      </c>
      <c r="D12" s="300" t="s">
        <v>297</v>
      </c>
      <c r="E12" s="224">
        <v>1800</v>
      </c>
      <c r="F12" s="433"/>
      <c r="G12" s="38"/>
      <c r="H12" s="217"/>
      <c r="I12" s="294"/>
      <c r="J12" s="126"/>
      <c r="K12" s="70"/>
      <c r="L12" s="37"/>
      <c r="M12" s="115"/>
      <c r="N12" s="127"/>
      <c r="O12" s="128"/>
      <c r="P12" s="40"/>
      <c r="Q12" s="37"/>
      <c r="R12" s="115"/>
      <c r="S12" s="116"/>
      <c r="T12" s="117"/>
      <c r="U12" s="40"/>
      <c r="V12" s="258"/>
      <c r="W12" s="11"/>
      <c r="X12" s="259"/>
    </row>
    <row r="13" spans="2:24" ht="19.5" customHeight="1">
      <c r="B13" s="37"/>
      <c r="C13" s="204" t="s">
        <v>38</v>
      </c>
      <c r="D13" s="300" t="s">
        <v>351</v>
      </c>
      <c r="E13" s="224">
        <v>1800</v>
      </c>
      <c r="F13" s="433"/>
      <c r="G13" s="38"/>
      <c r="H13" s="202"/>
      <c r="I13" s="294"/>
      <c r="J13" s="126"/>
      <c r="K13" s="70"/>
      <c r="L13" s="37"/>
      <c r="M13" s="115"/>
      <c r="N13" s="127"/>
      <c r="O13" s="128"/>
      <c r="P13" s="40"/>
      <c r="Q13" s="37"/>
      <c r="R13" s="115"/>
      <c r="S13" s="116"/>
      <c r="T13" s="117"/>
      <c r="U13" s="40"/>
      <c r="V13" s="258"/>
      <c r="W13" s="11"/>
      <c r="X13" s="259"/>
    </row>
    <row r="14" spans="2:24" ht="19.5" customHeight="1">
      <c r="B14" s="33"/>
      <c r="C14" s="131"/>
      <c r="D14" s="466"/>
      <c r="E14" s="467"/>
      <c r="F14" s="71"/>
      <c r="G14" s="23"/>
      <c r="H14" s="129"/>
      <c r="I14" s="132"/>
      <c r="J14" s="52"/>
      <c r="K14" s="50"/>
      <c r="L14" s="32"/>
      <c r="M14" s="133"/>
      <c r="N14" s="134"/>
      <c r="O14" s="64"/>
      <c r="P14" s="35"/>
      <c r="Q14" s="32"/>
      <c r="R14" s="129"/>
      <c r="S14" s="72"/>
      <c r="T14" s="135"/>
      <c r="U14" s="35"/>
      <c r="V14" s="258"/>
      <c r="W14" s="11"/>
      <c r="X14" s="259"/>
    </row>
    <row r="15" spans="2:24" ht="19.5" customHeight="1">
      <c r="B15" s="576" t="s">
        <v>1</v>
      </c>
      <c r="C15" s="577"/>
      <c r="D15" s="577"/>
      <c r="E15" s="48">
        <f>SUM(E6:E14)</f>
        <v>24100</v>
      </c>
      <c r="F15" s="75">
        <f>SUM(F6:F14)</f>
        <v>0</v>
      </c>
      <c r="G15" s="577" t="s">
        <v>1</v>
      </c>
      <c r="H15" s="577"/>
      <c r="I15" s="577"/>
      <c r="J15" s="48">
        <f>SUM(J6:J14)</f>
        <v>750</v>
      </c>
      <c r="K15" s="51">
        <f>SUM(K6:K14)</f>
        <v>0</v>
      </c>
      <c r="L15" s="576" t="s">
        <v>1</v>
      </c>
      <c r="M15" s="577"/>
      <c r="N15" s="582"/>
      <c r="O15" s="53">
        <f>SUM(O6:O14)</f>
        <v>3050</v>
      </c>
      <c r="P15" s="34">
        <f>SUM(P6:P14)</f>
        <v>0</v>
      </c>
      <c r="Q15" s="576" t="s">
        <v>1</v>
      </c>
      <c r="R15" s="577"/>
      <c r="S15" s="577"/>
      <c r="T15" s="54">
        <f>SUM(T6:T14)</f>
        <v>1900</v>
      </c>
      <c r="U15" s="34">
        <f>SUM(U6:U14)</f>
        <v>0</v>
      </c>
      <c r="V15" s="260"/>
      <c r="W15" s="13"/>
      <c r="X15" s="261"/>
    </row>
    <row r="16" spans="2:24" ht="26.25" customHeight="1">
      <c r="B16" s="59"/>
      <c r="C16" s="586" t="s">
        <v>32</v>
      </c>
      <c r="D16" s="586"/>
      <c r="E16" s="586"/>
      <c r="F16" s="587" t="s">
        <v>8</v>
      </c>
      <c r="G16" s="587"/>
      <c r="H16" s="588">
        <f>SUM(E23+J23+O23+T23)</f>
        <v>8000</v>
      </c>
      <c r="I16" s="587"/>
      <c r="J16" s="5" t="s">
        <v>0</v>
      </c>
      <c r="K16" s="5" t="s">
        <v>19</v>
      </c>
      <c r="L16" s="6"/>
      <c r="M16" s="7" t="s">
        <v>10</v>
      </c>
      <c r="N16" s="6"/>
      <c r="O16" s="579">
        <f>SUM(F23+K23+P23+U23)</f>
        <v>0</v>
      </c>
      <c r="P16" s="580"/>
      <c r="Q16" s="581" t="s">
        <v>0</v>
      </c>
      <c r="R16" s="581"/>
      <c r="S16" s="19"/>
      <c r="T16" s="25"/>
      <c r="U16" s="26"/>
      <c r="V16" s="19"/>
      <c r="W16" s="20"/>
      <c r="X16" s="20"/>
    </row>
    <row r="17" spans="2:24" ht="19.5" customHeight="1">
      <c r="B17" s="576" t="s">
        <v>14</v>
      </c>
      <c r="C17" s="577"/>
      <c r="D17" s="577"/>
      <c r="E17" s="577"/>
      <c r="F17" s="42" t="s">
        <v>12</v>
      </c>
      <c r="G17" s="577" t="s">
        <v>15</v>
      </c>
      <c r="H17" s="577"/>
      <c r="I17" s="577"/>
      <c r="J17" s="577"/>
      <c r="K17" s="73" t="s">
        <v>12</v>
      </c>
      <c r="L17" s="576" t="s">
        <v>16</v>
      </c>
      <c r="M17" s="577"/>
      <c r="N17" s="577"/>
      <c r="O17" s="582"/>
      <c r="P17" s="24" t="s">
        <v>12</v>
      </c>
      <c r="Q17" s="576" t="s">
        <v>13</v>
      </c>
      <c r="R17" s="577"/>
      <c r="S17" s="577"/>
      <c r="T17" s="582"/>
      <c r="U17" s="24" t="s">
        <v>12</v>
      </c>
      <c r="V17" s="576" t="s">
        <v>298</v>
      </c>
      <c r="W17" s="577"/>
      <c r="X17" s="578"/>
    </row>
    <row r="18" spans="2:24" ht="19.5" customHeight="1">
      <c r="B18" s="33"/>
      <c r="C18" s="229" t="s">
        <v>44</v>
      </c>
      <c r="D18" s="306" t="s">
        <v>297</v>
      </c>
      <c r="E18" s="285">
        <v>2200</v>
      </c>
      <c r="F18" s="432"/>
      <c r="G18" s="20"/>
      <c r="H18" s="204"/>
      <c r="I18" s="178"/>
      <c r="J18" s="224"/>
      <c r="K18" s="77"/>
      <c r="L18" s="66"/>
      <c r="M18" s="214" t="s">
        <v>46</v>
      </c>
      <c r="N18" s="138"/>
      <c r="O18" s="286">
        <v>600</v>
      </c>
      <c r="P18" s="432"/>
      <c r="Q18" s="47"/>
      <c r="R18" s="214" t="s">
        <v>46</v>
      </c>
      <c r="S18" s="138"/>
      <c r="T18" s="286">
        <v>200</v>
      </c>
      <c r="U18" s="432"/>
      <c r="V18" s="258"/>
      <c r="W18" s="19"/>
      <c r="X18" s="259"/>
    </row>
    <row r="19" spans="2:24" ht="19.5" customHeight="1">
      <c r="B19" s="37"/>
      <c r="C19" s="204" t="s">
        <v>45</v>
      </c>
      <c r="D19" s="302" t="s">
        <v>297</v>
      </c>
      <c r="E19" s="224">
        <v>2650</v>
      </c>
      <c r="F19" s="433"/>
      <c r="G19" s="38"/>
      <c r="H19" s="226"/>
      <c r="I19" s="294"/>
      <c r="J19" s="287"/>
      <c r="K19" s="327"/>
      <c r="L19" s="61"/>
      <c r="M19" s="122"/>
      <c r="N19" s="141"/>
      <c r="O19" s="142"/>
      <c r="P19" s="40"/>
      <c r="Q19" s="37"/>
      <c r="R19" s="252" t="s">
        <v>281</v>
      </c>
      <c r="S19" s="76"/>
      <c r="T19" s="143">
        <v>150</v>
      </c>
      <c r="U19" s="433"/>
      <c r="V19" s="258"/>
      <c r="W19" s="19"/>
      <c r="X19" s="259"/>
    </row>
    <row r="20" spans="2:24" ht="19.5" customHeight="1">
      <c r="B20" s="37"/>
      <c r="C20" s="204" t="s">
        <v>46</v>
      </c>
      <c r="D20" s="302" t="s">
        <v>297</v>
      </c>
      <c r="E20" s="224">
        <v>2200</v>
      </c>
      <c r="F20" s="433"/>
      <c r="G20" s="38"/>
      <c r="H20" s="202"/>
      <c r="I20" s="116"/>
      <c r="J20" s="224"/>
      <c r="K20" s="77"/>
      <c r="L20" s="61"/>
      <c r="M20" s="122"/>
      <c r="N20" s="141"/>
      <c r="O20" s="142"/>
      <c r="P20" s="40"/>
      <c r="Q20" s="37"/>
      <c r="R20" s="122"/>
      <c r="S20" s="76"/>
      <c r="T20" s="142"/>
      <c r="U20" s="40"/>
      <c r="V20" s="258"/>
      <c r="W20" s="19"/>
      <c r="X20" s="259"/>
    </row>
    <row r="21" spans="2:24" ht="19.5" customHeight="1">
      <c r="B21" s="37"/>
      <c r="C21" s="204"/>
      <c r="D21" s="302"/>
      <c r="E21" s="224"/>
      <c r="F21" s="256"/>
      <c r="G21" s="38"/>
      <c r="H21" s="115"/>
      <c r="I21" s="116"/>
      <c r="J21" s="140"/>
      <c r="K21" s="70"/>
      <c r="L21" s="61"/>
      <c r="M21" s="122"/>
      <c r="N21" s="141"/>
      <c r="O21" s="142"/>
      <c r="P21" s="40"/>
      <c r="Q21" s="37"/>
      <c r="R21" s="122"/>
      <c r="S21" s="76"/>
      <c r="T21" s="142"/>
      <c r="U21" s="40"/>
      <c r="V21" s="258"/>
      <c r="W21" s="19"/>
      <c r="X21" s="259"/>
    </row>
    <row r="22" spans="2:24" ht="19.5" customHeight="1">
      <c r="B22" s="32"/>
      <c r="C22" s="131"/>
      <c r="D22" s="468"/>
      <c r="E22" s="467"/>
      <c r="F22" s="71"/>
      <c r="G22" s="23"/>
      <c r="H22" s="129"/>
      <c r="I22" s="144"/>
      <c r="J22" s="130"/>
      <c r="K22" s="65"/>
      <c r="L22" s="60"/>
      <c r="M22" s="131"/>
      <c r="N22" s="145"/>
      <c r="O22" s="146"/>
      <c r="P22" s="35"/>
      <c r="Q22" s="32"/>
      <c r="R22" s="131"/>
      <c r="S22" s="74"/>
      <c r="T22" s="146"/>
      <c r="U22" s="35"/>
      <c r="V22" s="258"/>
      <c r="W22" s="19"/>
      <c r="X22" s="259"/>
    </row>
    <row r="23" spans="2:24" ht="19.5" customHeight="1">
      <c r="B23" s="583" t="s">
        <v>1</v>
      </c>
      <c r="C23" s="584"/>
      <c r="D23" s="584"/>
      <c r="E23" s="63">
        <f>SUM(E18:E22)</f>
        <v>7050</v>
      </c>
      <c r="F23" s="71">
        <f>SUM(F18:F22)</f>
        <v>0</v>
      </c>
      <c r="G23" s="584" t="s">
        <v>1</v>
      </c>
      <c r="H23" s="584"/>
      <c r="I23" s="584"/>
      <c r="J23" s="63">
        <f>SUM(J18:J22)</f>
        <v>0</v>
      </c>
      <c r="K23" s="65">
        <f>SUM(K18:K22)</f>
        <v>0</v>
      </c>
      <c r="L23" s="576" t="s">
        <v>1</v>
      </c>
      <c r="M23" s="577"/>
      <c r="N23" s="582"/>
      <c r="O23" s="64">
        <f>SUM(O18:O22)</f>
        <v>600</v>
      </c>
      <c r="P23" s="35">
        <f>SUM(P18:P22)</f>
        <v>0</v>
      </c>
      <c r="Q23" s="583" t="s">
        <v>1</v>
      </c>
      <c r="R23" s="584"/>
      <c r="S23" s="585"/>
      <c r="T23" s="64">
        <f>SUM(T18:T22)</f>
        <v>350</v>
      </c>
      <c r="U23" s="35">
        <f>SUM(U18:U22)</f>
        <v>0</v>
      </c>
      <c r="V23" s="260"/>
      <c r="W23" s="72"/>
      <c r="X23" s="261"/>
    </row>
    <row r="24" spans="2:46" ht="26.25" customHeight="1">
      <c r="B24" s="19"/>
      <c r="C24" s="586" t="s">
        <v>33</v>
      </c>
      <c r="D24" s="586"/>
      <c r="E24" s="586"/>
      <c r="F24" s="587" t="s">
        <v>8</v>
      </c>
      <c r="G24" s="587"/>
      <c r="H24" s="588">
        <f>SUM(E33+J33+O33+T33)</f>
        <v>14000</v>
      </c>
      <c r="I24" s="587"/>
      <c r="J24" s="5" t="s">
        <v>0</v>
      </c>
      <c r="K24" s="5" t="s">
        <v>19</v>
      </c>
      <c r="L24" s="6"/>
      <c r="M24" s="7" t="s">
        <v>10</v>
      </c>
      <c r="N24" s="6"/>
      <c r="O24" s="579">
        <f>SUM(F33+K33+P33+U33)</f>
        <v>0</v>
      </c>
      <c r="P24" s="580"/>
      <c r="Q24" s="581" t="s">
        <v>0</v>
      </c>
      <c r="R24" s="581"/>
      <c r="S24" s="19"/>
      <c r="T24" s="26"/>
      <c r="U24" s="26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</row>
    <row r="25" spans="2:24" ht="19.5" customHeight="1">
      <c r="B25" s="576" t="s">
        <v>14</v>
      </c>
      <c r="C25" s="577"/>
      <c r="D25" s="577"/>
      <c r="E25" s="582"/>
      <c r="F25" s="24" t="s">
        <v>12</v>
      </c>
      <c r="G25" s="577" t="s">
        <v>15</v>
      </c>
      <c r="H25" s="577"/>
      <c r="I25" s="577"/>
      <c r="J25" s="582"/>
      <c r="K25" s="22" t="s">
        <v>12</v>
      </c>
      <c r="L25" s="576" t="s">
        <v>16</v>
      </c>
      <c r="M25" s="577"/>
      <c r="N25" s="577"/>
      <c r="O25" s="577"/>
      <c r="P25" s="42" t="s">
        <v>12</v>
      </c>
      <c r="Q25" s="577" t="s">
        <v>13</v>
      </c>
      <c r="R25" s="577"/>
      <c r="S25" s="577"/>
      <c r="T25" s="582"/>
      <c r="U25" s="24" t="s">
        <v>12</v>
      </c>
      <c r="V25" s="576" t="s">
        <v>298</v>
      </c>
      <c r="W25" s="577"/>
      <c r="X25" s="578"/>
    </row>
    <row r="26" spans="2:24" ht="19.5" customHeight="1">
      <c r="B26" s="33"/>
      <c r="C26" s="229" t="s">
        <v>47</v>
      </c>
      <c r="D26" s="304" t="s">
        <v>304</v>
      </c>
      <c r="E26" s="286">
        <v>1400</v>
      </c>
      <c r="F26" s="432"/>
      <c r="G26" s="20"/>
      <c r="H26" s="204"/>
      <c r="I26" s="300"/>
      <c r="J26" s="152"/>
      <c r="K26" s="40"/>
      <c r="L26" s="47"/>
      <c r="M26" s="229"/>
      <c r="N26" s="147"/>
      <c r="O26" s="285"/>
      <c r="P26" s="469"/>
      <c r="Q26" s="20"/>
      <c r="R26" s="214" t="s">
        <v>48</v>
      </c>
      <c r="S26" s="19"/>
      <c r="T26" s="286">
        <v>350</v>
      </c>
      <c r="U26" s="432"/>
      <c r="V26" s="258"/>
      <c r="W26" s="19"/>
      <c r="X26" s="259"/>
    </row>
    <row r="27" spans="2:24" ht="19.5" customHeight="1">
      <c r="B27" s="37"/>
      <c r="C27" s="330" t="s">
        <v>496</v>
      </c>
      <c r="D27" s="302" t="s">
        <v>304</v>
      </c>
      <c r="E27" s="172">
        <v>2850</v>
      </c>
      <c r="F27" s="433"/>
      <c r="G27" s="38"/>
      <c r="H27" s="204"/>
      <c r="I27" s="300"/>
      <c r="J27" s="152"/>
      <c r="K27" s="40"/>
      <c r="L27" s="37"/>
      <c r="M27" s="115"/>
      <c r="N27" s="127"/>
      <c r="O27" s="148"/>
      <c r="P27" s="77"/>
      <c r="Q27" s="38"/>
      <c r="R27" s="202" t="s">
        <v>52</v>
      </c>
      <c r="S27" s="38"/>
      <c r="T27" s="172">
        <v>300</v>
      </c>
      <c r="U27" s="433"/>
      <c r="V27" s="258"/>
      <c r="W27" s="19"/>
      <c r="X27" s="259"/>
    </row>
    <row r="28" spans="2:24" ht="19.5" customHeight="1">
      <c r="B28" s="37"/>
      <c r="C28" s="204" t="s">
        <v>51</v>
      </c>
      <c r="D28" s="302" t="s">
        <v>304</v>
      </c>
      <c r="E28" s="172">
        <v>2300</v>
      </c>
      <c r="F28" s="433"/>
      <c r="G28" s="38"/>
      <c r="H28" s="202"/>
      <c r="I28" s="294"/>
      <c r="J28" s="123"/>
      <c r="K28" s="43"/>
      <c r="L28" s="37"/>
      <c r="M28" s="115"/>
      <c r="N28" s="127"/>
      <c r="O28" s="148"/>
      <c r="P28" s="77"/>
      <c r="Q28" s="38"/>
      <c r="R28" s="68"/>
      <c r="S28" s="38"/>
      <c r="T28" s="58"/>
      <c r="U28" s="40"/>
      <c r="V28" s="258"/>
      <c r="W28" s="19"/>
      <c r="X28" s="259"/>
    </row>
    <row r="29" spans="2:24" ht="19.5" customHeight="1">
      <c r="B29" s="37"/>
      <c r="C29" s="204" t="s">
        <v>49</v>
      </c>
      <c r="D29" s="302" t="s">
        <v>304</v>
      </c>
      <c r="E29" s="172">
        <v>2150</v>
      </c>
      <c r="F29" s="433"/>
      <c r="G29" s="38"/>
      <c r="H29" s="202"/>
      <c r="I29" s="294"/>
      <c r="J29" s="123"/>
      <c r="K29" s="43"/>
      <c r="L29" s="37"/>
      <c r="M29" s="115"/>
      <c r="N29" s="127"/>
      <c r="O29" s="148"/>
      <c r="P29" s="77"/>
      <c r="Q29" s="38"/>
      <c r="R29" s="38"/>
      <c r="S29" s="38"/>
      <c r="T29" s="44"/>
      <c r="U29" s="40"/>
      <c r="V29" s="258"/>
      <c r="W29" s="19"/>
      <c r="X29" s="259"/>
    </row>
    <row r="30" spans="2:24" ht="19.5" customHeight="1">
      <c r="B30" s="37"/>
      <c r="C30" s="204" t="s">
        <v>290</v>
      </c>
      <c r="D30" s="302" t="s">
        <v>304</v>
      </c>
      <c r="E30" s="172">
        <v>2800</v>
      </c>
      <c r="F30" s="433"/>
      <c r="G30" s="38"/>
      <c r="H30" s="202"/>
      <c r="I30" s="294"/>
      <c r="J30" s="123"/>
      <c r="K30" s="43"/>
      <c r="L30" s="37"/>
      <c r="M30" s="115"/>
      <c r="N30" s="127"/>
      <c r="O30" s="148"/>
      <c r="P30" s="77"/>
      <c r="Q30" s="38"/>
      <c r="R30" s="38"/>
      <c r="S30" s="38"/>
      <c r="T30" s="44"/>
      <c r="U30" s="40"/>
      <c r="V30" s="258"/>
      <c r="W30" s="19"/>
      <c r="X30" s="259"/>
    </row>
    <row r="31" spans="2:24" ht="19.5" customHeight="1">
      <c r="B31" s="37"/>
      <c r="C31" s="204" t="s">
        <v>50</v>
      </c>
      <c r="D31" s="302" t="s">
        <v>304</v>
      </c>
      <c r="E31" s="172">
        <v>1850</v>
      </c>
      <c r="F31" s="433"/>
      <c r="G31" s="38"/>
      <c r="H31" s="202"/>
      <c r="I31" s="294"/>
      <c r="J31" s="123"/>
      <c r="K31" s="43"/>
      <c r="L31" s="37"/>
      <c r="M31" s="115"/>
      <c r="N31" s="127"/>
      <c r="O31" s="148"/>
      <c r="P31" s="77"/>
      <c r="Q31" s="38"/>
      <c r="R31" s="38"/>
      <c r="S31" s="38"/>
      <c r="T31" s="44"/>
      <c r="U31" s="40"/>
      <c r="V31" s="258"/>
      <c r="W31" s="19"/>
      <c r="X31" s="259"/>
    </row>
    <row r="32" spans="2:24" ht="19.5" customHeight="1">
      <c r="B32" s="32"/>
      <c r="C32" s="36"/>
      <c r="D32" s="28"/>
      <c r="E32" s="41"/>
      <c r="F32" s="35"/>
      <c r="G32" s="23"/>
      <c r="H32" s="10"/>
      <c r="I32" s="28"/>
      <c r="J32" s="41"/>
      <c r="K32" s="30"/>
      <c r="L32" s="32"/>
      <c r="M32" s="10"/>
      <c r="N32" s="62"/>
      <c r="O32" s="69"/>
      <c r="P32" s="71"/>
      <c r="Q32" s="23"/>
      <c r="R32" s="23"/>
      <c r="S32" s="23"/>
      <c r="T32" s="45"/>
      <c r="U32" s="35"/>
      <c r="V32" s="258"/>
      <c r="W32" s="19"/>
      <c r="X32" s="259"/>
    </row>
    <row r="33" spans="2:24" ht="19.5" customHeight="1">
      <c r="B33" s="583" t="s">
        <v>1</v>
      </c>
      <c r="C33" s="584"/>
      <c r="D33" s="584"/>
      <c r="E33" s="41">
        <f>SUM(E26:E32)</f>
        <v>13350</v>
      </c>
      <c r="F33" s="35">
        <f>SUM(F26:F32)</f>
        <v>0</v>
      </c>
      <c r="G33" s="584" t="s">
        <v>1</v>
      </c>
      <c r="H33" s="584"/>
      <c r="I33" s="584"/>
      <c r="J33" s="41">
        <f>SUM(J26:J32)</f>
        <v>0</v>
      </c>
      <c r="K33" s="30">
        <f>SUM(K26:K31)</f>
        <v>0</v>
      </c>
      <c r="L33" s="583" t="s">
        <v>1</v>
      </c>
      <c r="M33" s="584"/>
      <c r="N33" s="585"/>
      <c r="O33" s="31">
        <f>SUM(O26:O32)</f>
        <v>0</v>
      </c>
      <c r="P33" s="71">
        <f>SUM(P26:P32)</f>
        <v>0</v>
      </c>
      <c r="Q33" s="584" t="s">
        <v>1</v>
      </c>
      <c r="R33" s="584"/>
      <c r="S33" s="584"/>
      <c r="T33" s="41">
        <f>SUM(T26:T32)</f>
        <v>650</v>
      </c>
      <c r="U33" s="35">
        <f>SUM(U26:U32)</f>
        <v>0</v>
      </c>
      <c r="V33" s="260"/>
      <c r="W33" s="72"/>
      <c r="X33" s="261"/>
    </row>
    <row r="34" spans="2:29" s="3" customFormat="1" ht="13.5" customHeight="1">
      <c r="B34" s="11" t="s">
        <v>487</v>
      </c>
      <c r="C34" s="9"/>
      <c r="D34" s="1"/>
      <c r="E34" s="442"/>
      <c r="F34" s="443"/>
      <c r="G34" s="1"/>
      <c r="H34" s="1"/>
      <c r="I34" s="1"/>
      <c r="J34" s="442"/>
      <c r="K34" s="444"/>
      <c r="L34" s="1"/>
      <c r="M34" s="1"/>
      <c r="N34" s="1"/>
      <c r="O34" s="442"/>
      <c r="P34" s="445"/>
      <c r="Q34" s="1"/>
      <c r="R34" s="1"/>
      <c r="S34" s="1"/>
      <c r="T34" s="442"/>
      <c r="U34" s="444"/>
      <c r="V34" s="1"/>
      <c r="W34" s="1"/>
      <c r="X34" s="1"/>
      <c r="Y34" s="445"/>
      <c r="Z34" s="447"/>
      <c r="AA34" s="448"/>
      <c r="AB34" s="441"/>
      <c r="AC34" s="447"/>
    </row>
    <row r="35" spans="2:28" s="3" customFormat="1" ht="14.25" customHeight="1">
      <c r="B35" s="519" t="s">
        <v>489</v>
      </c>
      <c r="C35" s="520"/>
      <c r="D35" s="520"/>
      <c r="E35" s="520"/>
      <c r="F35" s="520"/>
      <c r="G35" s="520"/>
      <c r="H35" s="520"/>
      <c r="I35" s="520"/>
      <c r="J35" s="520"/>
      <c r="K35" s="520"/>
      <c r="L35" s="520"/>
      <c r="M35" s="520"/>
      <c r="N35" s="520"/>
      <c r="O35" s="520"/>
      <c r="P35" s="520"/>
      <c r="Q35" s="520"/>
      <c r="R35" s="520"/>
      <c r="S35" s="520"/>
      <c r="T35" s="520"/>
      <c r="U35" s="520"/>
      <c r="V35" s="520"/>
      <c r="W35" s="520"/>
      <c r="X35" s="520"/>
      <c r="Y35" s="413"/>
      <c r="Z35" s="413"/>
      <c r="AA35" s="413"/>
      <c r="AB35" s="413"/>
    </row>
    <row r="36" spans="2:28" s="3" customFormat="1" ht="14.25" customHeight="1">
      <c r="B36" s="519" t="s">
        <v>485</v>
      </c>
      <c r="C36" s="520"/>
      <c r="D36" s="520"/>
      <c r="E36" s="520"/>
      <c r="F36" s="520"/>
      <c r="G36" s="520"/>
      <c r="H36" s="520"/>
      <c r="I36" s="520"/>
      <c r="J36" s="520"/>
      <c r="K36" s="520"/>
      <c r="L36" s="520"/>
      <c r="M36" s="520"/>
      <c r="N36" s="520"/>
      <c r="O36" s="520"/>
      <c r="P36" s="520"/>
      <c r="Q36" s="520"/>
      <c r="R36" s="520"/>
      <c r="S36" s="520"/>
      <c r="T36" s="520"/>
      <c r="U36" s="520"/>
      <c r="V36" s="520"/>
      <c r="W36" s="520"/>
      <c r="X36" s="520"/>
      <c r="Y36" s="413"/>
      <c r="Z36" s="413"/>
      <c r="AA36" s="413"/>
      <c r="AB36" s="413"/>
    </row>
    <row r="37" spans="2:28" s="3" customFormat="1" ht="13.5">
      <c r="B37" s="519" t="s">
        <v>486</v>
      </c>
      <c r="C37" s="520"/>
      <c r="D37" s="520"/>
      <c r="E37" s="520"/>
      <c r="F37" s="520"/>
      <c r="G37" s="520"/>
      <c r="H37" s="520"/>
      <c r="I37" s="520"/>
      <c r="J37" s="520"/>
      <c r="K37" s="520"/>
      <c r="L37" s="520"/>
      <c r="M37" s="520"/>
      <c r="N37" s="520"/>
      <c r="O37" s="520"/>
      <c r="P37" s="520"/>
      <c r="Q37" s="520"/>
      <c r="R37" s="520"/>
      <c r="S37" s="520"/>
      <c r="T37" s="520"/>
      <c r="U37" s="520"/>
      <c r="V37" s="520"/>
      <c r="W37" s="520"/>
      <c r="X37" s="520"/>
      <c r="Y37" s="413"/>
      <c r="Z37" s="413"/>
      <c r="AA37" s="413"/>
      <c r="AB37" s="413"/>
    </row>
    <row r="38" spans="2:25" s="3" customFormat="1" ht="8.25" customHeight="1">
      <c r="B38" s="11"/>
      <c r="C38" s="1"/>
      <c r="D38" s="1"/>
      <c r="E38" s="442"/>
      <c r="F38" s="443"/>
      <c r="G38" s="1"/>
      <c r="H38" s="1"/>
      <c r="I38" s="1"/>
      <c r="J38" s="442"/>
      <c r="K38" s="444"/>
      <c r="L38" s="1"/>
      <c r="M38" s="1"/>
      <c r="N38" s="1"/>
      <c r="O38" s="442"/>
      <c r="P38" s="445"/>
      <c r="Q38" s="1"/>
      <c r="R38" s="1"/>
      <c r="S38" s="1"/>
      <c r="T38" s="442"/>
      <c r="U38" s="444"/>
      <c r="V38" s="1"/>
      <c r="W38" s="1"/>
      <c r="X38" s="1"/>
      <c r="Y38" s="445"/>
    </row>
    <row r="39" spans="2:24" ht="14.25" customHeight="1">
      <c r="B39" s="18" t="s">
        <v>344</v>
      </c>
      <c r="C39" s="19"/>
      <c r="E39" s="19"/>
      <c r="F39" s="19"/>
      <c r="J39" s="19"/>
      <c r="K39" s="19"/>
      <c r="M39" s="19"/>
      <c r="O39" s="19"/>
      <c r="P39" s="19"/>
      <c r="R39" s="20"/>
      <c r="T39" s="25"/>
      <c r="U39" s="26"/>
      <c r="W39" s="547" t="str">
        <f>'三河集計表'!O31</f>
        <v>（2021年10月現在）</v>
      </c>
      <c r="X39" s="548"/>
    </row>
    <row r="40" ht="6" customHeight="1"/>
  </sheetData>
  <sheetProtection password="CCCF" sheet="1" selectLockedCells="1"/>
  <mergeCells count="60">
    <mergeCell ref="T3:U3"/>
    <mergeCell ref="V3:W3"/>
    <mergeCell ref="G3:L3"/>
    <mergeCell ref="E2:F2"/>
    <mergeCell ref="M2:N2"/>
    <mergeCell ref="O2:S2"/>
    <mergeCell ref="T2:U2"/>
    <mergeCell ref="V2:X2"/>
    <mergeCell ref="G2:L2"/>
    <mergeCell ref="C4:E4"/>
    <mergeCell ref="F4:G4"/>
    <mergeCell ref="H4:I4"/>
    <mergeCell ref="O4:P4"/>
    <mergeCell ref="Q4:R4"/>
    <mergeCell ref="E3:F3"/>
    <mergeCell ref="M3:N3"/>
    <mergeCell ref="O3:S3"/>
    <mergeCell ref="B5:E5"/>
    <mergeCell ref="G5:J5"/>
    <mergeCell ref="L5:O5"/>
    <mergeCell ref="Q5:T5"/>
    <mergeCell ref="B15:D15"/>
    <mergeCell ref="G15:I15"/>
    <mergeCell ref="L15:N15"/>
    <mergeCell ref="Q15:S15"/>
    <mergeCell ref="C16:E16"/>
    <mergeCell ref="F16:G16"/>
    <mergeCell ref="H16:I16"/>
    <mergeCell ref="O16:P16"/>
    <mergeCell ref="Q16:R16"/>
    <mergeCell ref="B17:E17"/>
    <mergeCell ref="G17:J17"/>
    <mergeCell ref="L17:O17"/>
    <mergeCell ref="Q17:T17"/>
    <mergeCell ref="V25:X25"/>
    <mergeCell ref="C24:E24"/>
    <mergeCell ref="F24:G24"/>
    <mergeCell ref="H24:I24"/>
    <mergeCell ref="Q25:T25"/>
    <mergeCell ref="B23:D23"/>
    <mergeCell ref="G23:I23"/>
    <mergeCell ref="L23:N23"/>
    <mergeCell ref="W39:X39"/>
    <mergeCell ref="B33:D33"/>
    <mergeCell ref="G33:I33"/>
    <mergeCell ref="L33:N33"/>
    <mergeCell ref="Q33:S33"/>
    <mergeCell ref="B36:X36"/>
    <mergeCell ref="B37:X37"/>
    <mergeCell ref="B35:X35"/>
    <mergeCell ref="W8:X8"/>
    <mergeCell ref="W9:X9"/>
    <mergeCell ref="V5:X5"/>
    <mergeCell ref="O24:P24"/>
    <mergeCell ref="Q24:R24"/>
    <mergeCell ref="B25:E25"/>
    <mergeCell ref="G25:J25"/>
    <mergeCell ref="L25:O25"/>
    <mergeCell ref="Q23:S23"/>
    <mergeCell ref="V17:X17"/>
  </mergeCells>
  <conditionalFormatting sqref="F6">
    <cfRule type="expression" priority="37" dxfId="0" stopIfTrue="1">
      <formula>F6&gt;E6</formula>
    </cfRule>
  </conditionalFormatting>
  <conditionalFormatting sqref="F7">
    <cfRule type="expression" priority="36" dxfId="0" stopIfTrue="1">
      <formula>F7&gt;E7</formula>
    </cfRule>
  </conditionalFormatting>
  <conditionalFormatting sqref="F8">
    <cfRule type="expression" priority="35" dxfId="0" stopIfTrue="1">
      <formula>F8&gt;E8</formula>
    </cfRule>
  </conditionalFormatting>
  <conditionalFormatting sqref="F9">
    <cfRule type="expression" priority="34" dxfId="0" stopIfTrue="1">
      <formula>F9&gt;E9</formula>
    </cfRule>
  </conditionalFormatting>
  <conditionalFormatting sqref="F10">
    <cfRule type="expression" priority="33" dxfId="0" stopIfTrue="1">
      <formula>F10&gt;E10</formula>
    </cfRule>
  </conditionalFormatting>
  <conditionalFormatting sqref="F11">
    <cfRule type="expression" priority="32" dxfId="0" stopIfTrue="1">
      <formula>F11&gt;E11</formula>
    </cfRule>
  </conditionalFormatting>
  <conditionalFormatting sqref="F12">
    <cfRule type="expression" priority="31" dxfId="0" stopIfTrue="1">
      <formula>F12&gt;E12</formula>
    </cfRule>
  </conditionalFormatting>
  <conditionalFormatting sqref="F13">
    <cfRule type="expression" priority="30" dxfId="0" stopIfTrue="1">
      <formula>F13&gt;E13</formula>
    </cfRule>
  </conditionalFormatting>
  <conditionalFormatting sqref="F18">
    <cfRule type="expression" priority="29" dxfId="0" stopIfTrue="1">
      <formula>F18&gt;E18</formula>
    </cfRule>
  </conditionalFormatting>
  <conditionalFormatting sqref="F19">
    <cfRule type="expression" priority="28" dxfId="0" stopIfTrue="1">
      <formula>F19&gt;E19</formula>
    </cfRule>
  </conditionalFormatting>
  <conditionalFormatting sqref="F21">
    <cfRule type="expression" priority="26" dxfId="0" stopIfTrue="1">
      <formula>F21&gt;E21</formula>
    </cfRule>
  </conditionalFormatting>
  <conditionalFormatting sqref="F26">
    <cfRule type="expression" priority="25" dxfId="0" stopIfTrue="1">
      <formula>F26&gt;E26</formula>
    </cfRule>
  </conditionalFormatting>
  <conditionalFormatting sqref="F27">
    <cfRule type="expression" priority="24" dxfId="0" stopIfTrue="1">
      <formula>F27&gt;E27</formula>
    </cfRule>
  </conditionalFormatting>
  <conditionalFormatting sqref="F28">
    <cfRule type="expression" priority="23" dxfId="0" stopIfTrue="1">
      <formula>F28&gt;E28</formula>
    </cfRule>
  </conditionalFormatting>
  <conditionalFormatting sqref="F29">
    <cfRule type="expression" priority="22" dxfId="0" stopIfTrue="1">
      <formula>F29&gt;E29</formula>
    </cfRule>
  </conditionalFormatting>
  <conditionalFormatting sqref="F30">
    <cfRule type="expression" priority="21" dxfId="0" stopIfTrue="1">
      <formula>F30&gt;E30</formula>
    </cfRule>
  </conditionalFormatting>
  <conditionalFormatting sqref="F31">
    <cfRule type="expression" priority="20" dxfId="0" stopIfTrue="1">
      <formula>F31&gt;E31</formula>
    </cfRule>
  </conditionalFormatting>
  <conditionalFormatting sqref="K6">
    <cfRule type="expression" priority="18" dxfId="0" stopIfTrue="1">
      <formula>K6&gt;J6</formula>
    </cfRule>
  </conditionalFormatting>
  <conditionalFormatting sqref="K7">
    <cfRule type="expression" priority="17" dxfId="0" stopIfTrue="1">
      <formula>K7&gt;J7</formula>
    </cfRule>
  </conditionalFormatting>
  <conditionalFormatting sqref="K8">
    <cfRule type="expression" priority="16" dxfId="0" stopIfTrue="1">
      <formula>K8&gt;J8</formula>
    </cfRule>
  </conditionalFormatting>
  <conditionalFormatting sqref="P6">
    <cfRule type="expression" priority="15" dxfId="0" stopIfTrue="1">
      <formula>P6&gt;O6</formula>
    </cfRule>
  </conditionalFormatting>
  <conditionalFormatting sqref="P7">
    <cfRule type="expression" priority="14" dxfId="0" stopIfTrue="1">
      <formula>P7&gt;O7</formula>
    </cfRule>
  </conditionalFormatting>
  <conditionalFormatting sqref="P8">
    <cfRule type="expression" priority="13" dxfId="0" stopIfTrue="1">
      <formula>P8&gt;O8</formula>
    </cfRule>
  </conditionalFormatting>
  <conditionalFormatting sqref="P18">
    <cfRule type="expression" priority="12" dxfId="0" stopIfTrue="1">
      <formula>P18&gt;O18</formula>
    </cfRule>
  </conditionalFormatting>
  <conditionalFormatting sqref="U6">
    <cfRule type="expression" priority="10" dxfId="0" stopIfTrue="1">
      <formula>U6&gt;T6</formula>
    </cfRule>
  </conditionalFormatting>
  <conditionalFormatting sqref="U7">
    <cfRule type="expression" priority="9" dxfId="0" stopIfTrue="1">
      <formula>U7&gt;T7</formula>
    </cfRule>
  </conditionalFormatting>
  <conditionalFormatting sqref="U8">
    <cfRule type="expression" priority="8" dxfId="0" stopIfTrue="1">
      <formula>U8&gt;T8</formula>
    </cfRule>
  </conditionalFormatting>
  <conditionalFormatting sqref="U9">
    <cfRule type="expression" priority="7" dxfId="0" stopIfTrue="1">
      <formula>U9&gt;T9</formula>
    </cfRule>
  </conditionalFormatting>
  <conditionalFormatting sqref="U18">
    <cfRule type="expression" priority="6" dxfId="0" stopIfTrue="1">
      <formula>U18&gt;T18</formula>
    </cfRule>
  </conditionalFormatting>
  <conditionalFormatting sqref="U19">
    <cfRule type="expression" priority="5" dxfId="0" stopIfTrue="1">
      <formula>U19&gt;T19</formula>
    </cfRule>
  </conditionalFormatting>
  <conditionalFormatting sqref="U26">
    <cfRule type="expression" priority="4" dxfId="0" stopIfTrue="1">
      <formula>U26&gt;T26</formula>
    </cfRule>
  </conditionalFormatting>
  <conditionalFormatting sqref="U27">
    <cfRule type="expression" priority="3" dxfId="0" stopIfTrue="1">
      <formula>U27&gt;T27</formula>
    </cfRule>
  </conditionalFormatting>
  <conditionalFormatting sqref="P26">
    <cfRule type="expression" priority="2" dxfId="0" stopIfTrue="1">
      <formula>P26&gt;O26</formula>
    </cfRule>
  </conditionalFormatting>
  <conditionalFormatting sqref="F20">
    <cfRule type="expression" priority="1" dxfId="0" stopIfTrue="1">
      <formula>F20&gt;E20</formula>
    </cfRule>
  </conditionalFormatting>
  <dataValidations count="3">
    <dataValidation operator="lessThanOrEqual" allowBlank="1" showInputMessage="1" showErrorMessage="1" sqref="N18 I20:I21 S18 J11:J13 O27:O31 I18 M9:M13 M27:M31 N26:N31 O9:O13 T10:T13 S6:S13 R10:R13 N6:N13 H21 J9 C34:Y34 B34:B38 D27:D31 C38:Y38 D18:D21"/>
    <dataValidation type="custom" allowBlank="1" showInputMessage="1" showErrorMessage="1" sqref="K18 K26">
      <formula1>AND(K18&lt;=J18,MOD(K18,50)=0)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3 F26:F31 K6:K8 P6:P8 P18 P26 U6:U9 U18:U19 U26:U27 F18:F21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9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4921875" style="18" customWidth="1"/>
    <col min="2" max="2" width="3.00390625" style="18" customWidth="1"/>
    <col min="3" max="3" width="13.25390625" style="18" customWidth="1"/>
    <col min="4" max="4" width="4.75390625" style="18" customWidth="1"/>
    <col min="5" max="5" width="8.125" style="18" customWidth="1"/>
    <col min="6" max="6" width="9.75390625" style="18" customWidth="1"/>
    <col min="7" max="7" width="0.74609375" style="18" customWidth="1"/>
    <col min="8" max="8" width="13.25390625" style="18" customWidth="1"/>
    <col min="9" max="9" width="3.50390625" style="18" customWidth="1"/>
    <col min="10" max="10" width="7.75390625" style="18" customWidth="1"/>
    <col min="11" max="11" width="8.625" style="18" customWidth="1"/>
    <col min="12" max="12" width="0.875" style="18" customWidth="1"/>
    <col min="13" max="13" width="13.25390625" style="18" customWidth="1"/>
    <col min="14" max="14" width="4.625" style="18" customWidth="1"/>
    <col min="15" max="15" width="7.75390625" style="18" customWidth="1"/>
    <col min="16" max="16" width="8.625" style="18" customWidth="1"/>
    <col min="17" max="17" width="1.00390625" style="18" customWidth="1"/>
    <col min="18" max="18" width="13.25390625" style="18" customWidth="1"/>
    <col min="19" max="19" width="3.625" style="18" customWidth="1"/>
    <col min="20" max="20" width="7.75390625" style="18" customWidth="1"/>
    <col min="21" max="21" width="8.625" style="18" customWidth="1"/>
    <col min="22" max="22" width="0.74609375" style="18" customWidth="1"/>
    <col min="23" max="23" width="24.625" style="18" customWidth="1"/>
    <col min="24" max="24" width="8.875" style="18" customWidth="1"/>
    <col min="25" max="16384" width="9.00390625" style="18" customWidth="1"/>
  </cols>
  <sheetData>
    <row r="1" spans="7:149" ht="8.25" customHeight="1">
      <c r="G1" s="19"/>
      <c r="H1" s="19"/>
      <c r="I1" s="19"/>
      <c r="J1" s="20"/>
      <c r="K1" s="20"/>
      <c r="L1" s="19"/>
      <c r="M1" s="19"/>
      <c r="N1" s="19"/>
      <c r="O1" s="20"/>
      <c r="P1" s="20"/>
      <c r="Q1" s="19"/>
      <c r="R1" s="20"/>
      <c r="S1" s="19"/>
      <c r="T1" s="20"/>
      <c r="U1" s="20"/>
      <c r="V1" s="19"/>
      <c r="W1" s="20"/>
      <c r="X1" s="20"/>
      <c r="ES1" s="19"/>
    </row>
    <row r="2" spans="2:149" ht="28.5" customHeight="1">
      <c r="B2" s="8" t="s">
        <v>9</v>
      </c>
      <c r="C2" s="8"/>
      <c r="D2" s="8"/>
      <c r="E2" s="576" t="s">
        <v>2</v>
      </c>
      <c r="F2" s="578"/>
      <c r="G2" s="603">
        <f>'三河集計表'!E3</f>
        <v>0</v>
      </c>
      <c r="H2" s="603"/>
      <c r="I2" s="603"/>
      <c r="J2" s="603"/>
      <c r="K2" s="603"/>
      <c r="L2" s="603"/>
      <c r="M2" s="598" t="s">
        <v>3</v>
      </c>
      <c r="N2" s="599"/>
      <c r="O2" s="600">
        <f>'三河集計表'!J3</f>
        <v>0</v>
      </c>
      <c r="P2" s="601"/>
      <c r="Q2" s="601"/>
      <c r="R2" s="601"/>
      <c r="S2" s="602"/>
      <c r="T2" s="576" t="s">
        <v>4</v>
      </c>
      <c r="U2" s="578"/>
      <c r="V2" s="603">
        <f>'三河集計表'!N3</f>
        <v>0</v>
      </c>
      <c r="W2" s="603"/>
      <c r="X2" s="604"/>
      <c r="ES2" s="19"/>
    </row>
    <row r="3" spans="1:24" ht="28.5" customHeight="1">
      <c r="A3" s="19"/>
      <c r="B3" s="29"/>
      <c r="C3" s="29"/>
      <c r="D3" s="29"/>
      <c r="E3" s="583" t="s">
        <v>5</v>
      </c>
      <c r="F3" s="589"/>
      <c r="G3" s="597">
        <f>'三河集計表'!E4</f>
        <v>0</v>
      </c>
      <c r="H3" s="597"/>
      <c r="I3" s="597"/>
      <c r="J3" s="597"/>
      <c r="K3" s="597"/>
      <c r="L3" s="597"/>
      <c r="M3" s="590" t="s">
        <v>6</v>
      </c>
      <c r="N3" s="591"/>
      <c r="O3" s="592">
        <f>'三河集計表'!J4</f>
        <v>0</v>
      </c>
      <c r="P3" s="593"/>
      <c r="Q3" s="593"/>
      <c r="R3" s="593"/>
      <c r="S3" s="594"/>
      <c r="T3" s="583" t="s">
        <v>7</v>
      </c>
      <c r="U3" s="589"/>
      <c r="V3" s="595">
        <f>SUM(O4+O24)</f>
        <v>0</v>
      </c>
      <c r="W3" s="596"/>
      <c r="X3" s="46" t="s">
        <v>0</v>
      </c>
    </row>
    <row r="4" spans="2:46" ht="30" customHeight="1">
      <c r="B4" s="19"/>
      <c r="C4" s="586" t="s">
        <v>53</v>
      </c>
      <c r="D4" s="586"/>
      <c r="E4" s="586"/>
      <c r="F4" s="587" t="s">
        <v>8</v>
      </c>
      <c r="G4" s="587"/>
      <c r="H4" s="588">
        <f>SUM(E23+J23+O23+T23)</f>
        <v>37350</v>
      </c>
      <c r="I4" s="587"/>
      <c r="J4" s="5" t="s">
        <v>0</v>
      </c>
      <c r="K4" s="5" t="s">
        <v>11</v>
      </c>
      <c r="L4" s="6"/>
      <c r="M4" s="7" t="s">
        <v>10</v>
      </c>
      <c r="N4" s="6"/>
      <c r="O4" s="579">
        <f>SUM(F23+K23+P23+U23)</f>
        <v>0</v>
      </c>
      <c r="P4" s="580"/>
      <c r="Q4" s="581" t="s">
        <v>0</v>
      </c>
      <c r="R4" s="581"/>
      <c r="S4" s="19"/>
      <c r="T4" s="26"/>
      <c r="U4" s="26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</row>
    <row r="5" spans="2:24" ht="19.5" customHeight="1">
      <c r="B5" s="576" t="s">
        <v>14</v>
      </c>
      <c r="C5" s="577"/>
      <c r="D5" s="577"/>
      <c r="E5" s="577"/>
      <c r="F5" s="49" t="s">
        <v>12</v>
      </c>
      <c r="G5" s="576" t="s">
        <v>15</v>
      </c>
      <c r="H5" s="577"/>
      <c r="I5" s="577"/>
      <c r="J5" s="577"/>
      <c r="K5" s="42" t="s">
        <v>12</v>
      </c>
      <c r="L5" s="576" t="s">
        <v>16</v>
      </c>
      <c r="M5" s="577"/>
      <c r="N5" s="577"/>
      <c r="O5" s="582"/>
      <c r="P5" s="24" t="s">
        <v>12</v>
      </c>
      <c r="Q5" s="576" t="s">
        <v>13</v>
      </c>
      <c r="R5" s="577"/>
      <c r="S5" s="577"/>
      <c r="T5" s="582"/>
      <c r="U5" s="24" t="s">
        <v>12</v>
      </c>
      <c r="V5" s="576" t="s">
        <v>298</v>
      </c>
      <c r="W5" s="577"/>
      <c r="X5" s="578"/>
    </row>
    <row r="6" spans="2:24" ht="19.5" customHeight="1">
      <c r="B6" s="33"/>
      <c r="C6" s="229" t="s">
        <v>55</v>
      </c>
      <c r="D6" s="304" t="s">
        <v>297</v>
      </c>
      <c r="E6" s="285">
        <v>2300</v>
      </c>
      <c r="F6" s="432"/>
      <c r="G6" s="33"/>
      <c r="H6" s="214"/>
      <c r="I6" s="294"/>
      <c r="J6" s="186"/>
      <c r="K6" s="263"/>
      <c r="L6" s="47"/>
      <c r="M6" s="214" t="s">
        <v>69</v>
      </c>
      <c r="N6" s="138"/>
      <c r="O6" s="286">
        <v>1900</v>
      </c>
      <c r="P6" s="432"/>
      <c r="Q6" s="33"/>
      <c r="R6" s="214" t="s">
        <v>69</v>
      </c>
      <c r="S6" s="409"/>
      <c r="T6" s="286">
        <v>600</v>
      </c>
      <c r="U6" s="432"/>
      <c r="V6" s="258"/>
      <c r="W6" s="19"/>
      <c r="X6" s="259"/>
    </row>
    <row r="7" spans="2:24" ht="19.5" customHeight="1">
      <c r="B7" s="37"/>
      <c r="C7" s="330" t="s">
        <v>56</v>
      </c>
      <c r="D7" s="300" t="s">
        <v>297</v>
      </c>
      <c r="E7" s="224">
        <v>1100</v>
      </c>
      <c r="F7" s="433"/>
      <c r="G7" s="37"/>
      <c r="H7" s="217"/>
      <c r="I7" s="294"/>
      <c r="J7" s="126"/>
      <c r="K7" s="77"/>
      <c r="L7" s="37"/>
      <c r="M7" s="202" t="s">
        <v>59</v>
      </c>
      <c r="N7" s="151"/>
      <c r="O7" s="172">
        <v>350</v>
      </c>
      <c r="P7" s="433"/>
      <c r="Q7" s="37"/>
      <c r="R7" s="202" t="s">
        <v>72</v>
      </c>
      <c r="S7" s="38"/>
      <c r="T7" s="172">
        <v>500</v>
      </c>
      <c r="U7" s="433"/>
      <c r="V7" s="258"/>
      <c r="W7" s="19"/>
      <c r="X7" s="259"/>
    </row>
    <row r="8" spans="2:24" ht="19.5" customHeight="1">
      <c r="B8" s="37"/>
      <c r="C8" s="204" t="s">
        <v>67</v>
      </c>
      <c r="D8" s="300" t="s">
        <v>297</v>
      </c>
      <c r="E8" s="614">
        <v>1750</v>
      </c>
      <c r="F8" s="433"/>
      <c r="G8" s="37"/>
      <c r="H8" s="217"/>
      <c r="I8" s="294"/>
      <c r="J8" s="126"/>
      <c r="K8" s="256"/>
      <c r="L8" s="37"/>
      <c r="M8" s="202" t="s">
        <v>70</v>
      </c>
      <c r="N8" s="151"/>
      <c r="O8" s="172">
        <v>1200</v>
      </c>
      <c r="P8" s="433"/>
      <c r="Q8" s="37"/>
      <c r="R8" s="57"/>
      <c r="S8" s="38"/>
      <c r="T8" s="58"/>
      <c r="U8" s="436"/>
      <c r="V8" s="258"/>
      <c r="W8" s="19"/>
      <c r="X8" s="259"/>
    </row>
    <row r="9" spans="2:24" ht="19.5" customHeight="1">
      <c r="B9" s="37"/>
      <c r="C9" s="204" t="s">
        <v>57</v>
      </c>
      <c r="D9" s="300" t="s">
        <v>297</v>
      </c>
      <c r="E9" s="224">
        <v>1750</v>
      </c>
      <c r="F9" s="433"/>
      <c r="G9" s="37"/>
      <c r="H9" s="202"/>
      <c r="I9" s="294"/>
      <c r="J9" s="140"/>
      <c r="K9" s="77"/>
      <c r="L9" s="37"/>
      <c r="M9" s="202" t="s">
        <v>71</v>
      </c>
      <c r="N9" s="127"/>
      <c r="O9" s="172">
        <v>300</v>
      </c>
      <c r="P9" s="433"/>
      <c r="Q9" s="37"/>
      <c r="R9" s="39"/>
      <c r="S9" s="38"/>
      <c r="T9" s="44"/>
      <c r="U9" s="40"/>
      <c r="V9" s="258"/>
      <c r="W9" s="19"/>
      <c r="X9" s="259"/>
    </row>
    <row r="10" spans="2:24" ht="19.5" customHeight="1">
      <c r="B10" s="37"/>
      <c r="C10" s="204" t="s">
        <v>58</v>
      </c>
      <c r="D10" s="300" t="s">
        <v>297</v>
      </c>
      <c r="E10" s="224">
        <v>1350</v>
      </c>
      <c r="F10" s="433"/>
      <c r="G10" s="37"/>
      <c r="H10" s="202"/>
      <c r="I10" s="294"/>
      <c r="J10" s="140"/>
      <c r="K10" s="77"/>
      <c r="L10" s="37"/>
      <c r="M10" s="202" t="s">
        <v>63</v>
      </c>
      <c r="N10" s="127"/>
      <c r="O10" s="172">
        <v>400</v>
      </c>
      <c r="P10" s="433"/>
      <c r="Q10" s="37"/>
      <c r="R10" s="39"/>
      <c r="S10" s="38"/>
      <c r="T10" s="44"/>
      <c r="U10" s="40"/>
      <c r="V10" s="258"/>
      <c r="W10" s="19"/>
      <c r="X10" s="259"/>
    </row>
    <row r="11" spans="2:24" ht="19.5" customHeight="1">
      <c r="B11" s="37"/>
      <c r="C11" s="204" t="s">
        <v>59</v>
      </c>
      <c r="D11" s="300" t="s">
        <v>297</v>
      </c>
      <c r="E11" s="224">
        <v>1350</v>
      </c>
      <c r="F11" s="433"/>
      <c r="G11" s="37"/>
      <c r="H11" s="202"/>
      <c r="I11" s="294"/>
      <c r="J11" s="140"/>
      <c r="K11" s="77"/>
      <c r="L11" s="37"/>
      <c r="M11" s="115"/>
      <c r="N11" s="127"/>
      <c r="O11" s="321"/>
      <c r="P11" s="436"/>
      <c r="Q11" s="37"/>
      <c r="R11" s="39"/>
      <c r="S11" s="38"/>
      <c r="T11" s="44"/>
      <c r="U11" s="40"/>
      <c r="V11" s="258"/>
      <c r="W11" s="19"/>
      <c r="X11" s="259"/>
    </row>
    <row r="12" spans="2:24" ht="19.5" customHeight="1">
      <c r="B12" s="37"/>
      <c r="C12" s="330" t="s">
        <v>60</v>
      </c>
      <c r="D12" s="300" t="s">
        <v>297</v>
      </c>
      <c r="E12" s="224">
        <v>1450</v>
      </c>
      <c r="F12" s="433"/>
      <c r="G12" s="37"/>
      <c r="H12" s="202"/>
      <c r="I12" s="294"/>
      <c r="J12" s="140"/>
      <c r="K12" s="77"/>
      <c r="L12" s="37"/>
      <c r="M12" s="115"/>
      <c r="N12" s="127"/>
      <c r="O12" s="321"/>
      <c r="P12" s="40"/>
      <c r="Q12" s="37"/>
      <c r="R12" s="39"/>
      <c r="S12" s="38"/>
      <c r="T12" s="44"/>
      <c r="U12" s="40"/>
      <c r="V12" s="258"/>
      <c r="W12" s="19"/>
      <c r="X12" s="259"/>
    </row>
    <row r="13" spans="2:24" ht="19.5" customHeight="1">
      <c r="B13" s="37"/>
      <c r="C13" s="204" t="s">
        <v>61</v>
      </c>
      <c r="D13" s="300" t="s">
        <v>297</v>
      </c>
      <c r="E13" s="224">
        <v>4800</v>
      </c>
      <c r="F13" s="433"/>
      <c r="G13" s="37"/>
      <c r="H13" s="217"/>
      <c r="I13" s="294"/>
      <c r="J13" s="140"/>
      <c r="K13" s="77"/>
      <c r="L13" s="37"/>
      <c r="M13" s="115"/>
      <c r="N13" s="127"/>
      <c r="O13" s="321"/>
      <c r="P13" s="40"/>
      <c r="Q13" s="37"/>
      <c r="R13" s="39"/>
      <c r="S13" s="38"/>
      <c r="T13" s="44"/>
      <c r="U13" s="40"/>
      <c r="V13" s="258"/>
      <c r="W13" s="19"/>
      <c r="X13" s="259"/>
    </row>
    <row r="14" spans="2:24" ht="19.5" customHeight="1">
      <c r="B14" s="37"/>
      <c r="C14" s="204" t="s">
        <v>68</v>
      </c>
      <c r="D14" s="300" t="s">
        <v>297</v>
      </c>
      <c r="E14" s="614">
        <v>2100</v>
      </c>
      <c r="F14" s="433"/>
      <c r="G14" s="37"/>
      <c r="H14" s="202"/>
      <c r="I14" s="294"/>
      <c r="J14" s="140"/>
      <c r="K14" s="77"/>
      <c r="L14" s="37"/>
      <c r="M14" s="115"/>
      <c r="N14" s="127"/>
      <c r="O14" s="128"/>
      <c r="P14" s="40"/>
      <c r="Q14" s="37"/>
      <c r="R14" s="39"/>
      <c r="S14" s="38"/>
      <c r="T14" s="44"/>
      <c r="U14" s="40"/>
      <c r="V14" s="258"/>
      <c r="W14" s="19"/>
      <c r="X14" s="259"/>
    </row>
    <row r="15" spans="2:24" ht="19.5" customHeight="1">
      <c r="B15" s="37"/>
      <c r="C15" s="204" t="s">
        <v>62</v>
      </c>
      <c r="D15" s="300" t="s">
        <v>297</v>
      </c>
      <c r="E15" s="224">
        <v>1650</v>
      </c>
      <c r="F15" s="433"/>
      <c r="G15" s="37"/>
      <c r="H15" s="202"/>
      <c r="I15" s="294"/>
      <c r="J15" s="140"/>
      <c r="K15" s="77"/>
      <c r="L15" s="37"/>
      <c r="M15" s="115"/>
      <c r="N15" s="127"/>
      <c r="O15" s="128"/>
      <c r="P15" s="40"/>
      <c r="Q15" s="37"/>
      <c r="R15" s="39"/>
      <c r="S15" s="38"/>
      <c r="T15" s="44"/>
      <c r="U15" s="40"/>
      <c r="V15" s="258"/>
      <c r="W15" s="19"/>
      <c r="X15" s="259"/>
    </row>
    <row r="16" spans="2:24" ht="19.5" customHeight="1">
      <c r="B16" s="37"/>
      <c r="C16" s="204" t="s">
        <v>63</v>
      </c>
      <c r="D16" s="300" t="s">
        <v>297</v>
      </c>
      <c r="E16" s="224">
        <v>5100</v>
      </c>
      <c r="F16" s="433"/>
      <c r="G16" s="37"/>
      <c r="H16" s="202"/>
      <c r="I16" s="294"/>
      <c r="J16" s="140"/>
      <c r="K16" s="77"/>
      <c r="L16" s="37"/>
      <c r="M16" s="115"/>
      <c r="N16" s="127"/>
      <c r="O16" s="128"/>
      <c r="P16" s="40"/>
      <c r="Q16" s="37"/>
      <c r="R16" s="39"/>
      <c r="S16" s="38"/>
      <c r="T16" s="44"/>
      <c r="U16" s="40"/>
      <c r="V16" s="258"/>
      <c r="W16" s="19"/>
      <c r="X16" s="259"/>
    </row>
    <row r="17" spans="2:24" ht="19.5" customHeight="1">
      <c r="B17" s="37"/>
      <c r="C17" s="330" t="s">
        <v>506</v>
      </c>
      <c r="D17" s="300" t="s">
        <v>297</v>
      </c>
      <c r="E17" s="614">
        <v>3050</v>
      </c>
      <c r="F17" s="433"/>
      <c r="G17" s="37"/>
      <c r="H17" s="202"/>
      <c r="I17" s="294"/>
      <c r="J17" s="140"/>
      <c r="K17" s="77"/>
      <c r="L17" s="37"/>
      <c r="M17" s="115"/>
      <c r="N17" s="127"/>
      <c r="O17" s="128"/>
      <c r="P17" s="40"/>
      <c r="Q17" s="37"/>
      <c r="R17" s="39"/>
      <c r="S17" s="38"/>
      <c r="T17" s="44"/>
      <c r="U17" s="40"/>
      <c r="V17" s="258"/>
      <c r="W17" s="19"/>
      <c r="X17" s="259"/>
    </row>
    <row r="18" spans="2:24" ht="19.5" customHeight="1">
      <c r="B18" s="37"/>
      <c r="C18" s="204" t="s">
        <v>64</v>
      </c>
      <c r="D18" s="300" t="s">
        <v>297</v>
      </c>
      <c r="E18" s="224">
        <v>1600</v>
      </c>
      <c r="F18" s="433"/>
      <c r="G18" s="37"/>
      <c r="H18" s="217"/>
      <c r="I18" s="294"/>
      <c r="J18" s="140"/>
      <c r="K18" s="77"/>
      <c r="L18" s="37"/>
      <c r="M18" s="115"/>
      <c r="N18" s="127"/>
      <c r="O18" s="128"/>
      <c r="P18" s="40"/>
      <c r="Q18" s="37"/>
      <c r="R18" s="39"/>
      <c r="S18" s="38"/>
      <c r="T18" s="44"/>
      <c r="U18" s="40"/>
      <c r="V18" s="258"/>
      <c r="W18" s="19"/>
      <c r="X18" s="259"/>
    </row>
    <row r="19" spans="2:24" ht="19.5" customHeight="1">
      <c r="B19" s="37"/>
      <c r="C19" s="204" t="s">
        <v>65</v>
      </c>
      <c r="D19" s="300" t="s">
        <v>297</v>
      </c>
      <c r="E19" s="224">
        <v>1350</v>
      </c>
      <c r="F19" s="433"/>
      <c r="G19" s="37"/>
      <c r="H19" s="202"/>
      <c r="I19" s="294"/>
      <c r="J19" s="140"/>
      <c r="K19" s="77"/>
      <c r="L19" s="37"/>
      <c r="M19" s="115"/>
      <c r="N19" s="127"/>
      <c r="O19" s="128"/>
      <c r="P19" s="40"/>
      <c r="Q19" s="37"/>
      <c r="R19" s="39"/>
      <c r="S19" s="38"/>
      <c r="T19" s="44"/>
      <c r="U19" s="40"/>
      <c r="V19" s="258"/>
      <c r="W19" s="19"/>
      <c r="X19" s="259"/>
    </row>
    <row r="20" spans="2:24" ht="19.5" customHeight="1">
      <c r="B20" s="265" t="s">
        <v>300</v>
      </c>
      <c r="C20" s="204" t="s">
        <v>66</v>
      </c>
      <c r="D20" s="300" t="s">
        <v>297</v>
      </c>
      <c r="E20" s="224">
        <v>1400</v>
      </c>
      <c r="F20" s="433"/>
      <c r="G20" s="37"/>
      <c r="H20" s="202"/>
      <c r="I20" s="294"/>
      <c r="J20" s="140"/>
      <c r="K20" s="77"/>
      <c r="L20" s="37"/>
      <c r="M20" s="115"/>
      <c r="N20" s="127"/>
      <c r="O20" s="128"/>
      <c r="P20" s="40"/>
      <c r="Q20" s="37"/>
      <c r="R20" s="39"/>
      <c r="S20" s="38"/>
      <c r="T20" s="44"/>
      <c r="U20" s="40"/>
      <c r="V20" s="258"/>
      <c r="W20" s="19" t="s">
        <v>491</v>
      </c>
      <c r="X20" s="259"/>
    </row>
    <row r="21" spans="2:24" ht="19.5" customHeight="1">
      <c r="B21" s="265"/>
      <c r="C21" s="204"/>
      <c r="D21" s="300"/>
      <c r="E21" s="224"/>
      <c r="F21" s="256"/>
      <c r="G21" s="37"/>
      <c r="H21" s="202"/>
      <c r="I21" s="294"/>
      <c r="J21" s="140"/>
      <c r="K21" s="77"/>
      <c r="L21" s="37"/>
      <c r="M21" s="115"/>
      <c r="N21" s="127"/>
      <c r="O21" s="128"/>
      <c r="P21" s="40"/>
      <c r="Q21" s="37"/>
      <c r="R21" s="39"/>
      <c r="S21" s="38"/>
      <c r="T21" s="44"/>
      <c r="U21" s="40"/>
      <c r="V21" s="258"/>
      <c r="X21" s="259"/>
    </row>
    <row r="22" spans="2:24" ht="19.5" customHeight="1">
      <c r="B22" s="32"/>
      <c r="C22" s="159"/>
      <c r="D22" s="160"/>
      <c r="E22" s="472"/>
      <c r="F22" s="65"/>
      <c r="G22" s="32"/>
      <c r="H22" s="159"/>
      <c r="I22" s="157"/>
      <c r="J22" s="130"/>
      <c r="K22" s="71"/>
      <c r="L22" s="32"/>
      <c r="M22" s="164"/>
      <c r="N22" s="166"/>
      <c r="O22" s="167"/>
      <c r="P22" s="35"/>
      <c r="Q22" s="32"/>
      <c r="R22" s="10"/>
      <c r="S22" s="23"/>
      <c r="T22" s="45"/>
      <c r="U22" s="35"/>
      <c r="V22" s="258"/>
      <c r="W22" s="19"/>
      <c r="X22" s="259"/>
    </row>
    <row r="23" spans="2:24" ht="19.5" customHeight="1">
      <c r="B23" s="583" t="s">
        <v>1</v>
      </c>
      <c r="C23" s="584"/>
      <c r="D23" s="584"/>
      <c r="E23" s="63">
        <f>SUM(E6:E22)</f>
        <v>32100</v>
      </c>
      <c r="F23" s="65">
        <f>SUM(F6:F22)</f>
        <v>0</v>
      </c>
      <c r="G23" s="583" t="s">
        <v>1</v>
      </c>
      <c r="H23" s="584"/>
      <c r="I23" s="584"/>
      <c r="J23" s="63">
        <f>SUM(J6:J22)</f>
        <v>0</v>
      </c>
      <c r="K23" s="71">
        <f>SUM(K6:K22)</f>
        <v>0</v>
      </c>
      <c r="L23" s="583" t="s">
        <v>1</v>
      </c>
      <c r="M23" s="584"/>
      <c r="N23" s="585"/>
      <c r="O23" s="64">
        <f>SUM(O6:O22)</f>
        <v>4150</v>
      </c>
      <c r="P23" s="35">
        <f>SUM(P6:P22)</f>
        <v>0</v>
      </c>
      <c r="Q23" s="583" t="s">
        <v>1</v>
      </c>
      <c r="R23" s="584"/>
      <c r="S23" s="584"/>
      <c r="T23" s="41">
        <f>SUM(T6:T22)</f>
        <v>1100</v>
      </c>
      <c r="U23" s="35">
        <f>SUM(U6:U22)</f>
        <v>0</v>
      </c>
      <c r="V23" s="260"/>
      <c r="W23" s="72"/>
      <c r="X23" s="261"/>
    </row>
    <row r="24" spans="3:18" s="21" customFormat="1" ht="30" customHeight="1">
      <c r="C24" s="586" t="s">
        <v>54</v>
      </c>
      <c r="D24" s="586"/>
      <c r="E24" s="586"/>
      <c r="F24" s="587" t="s">
        <v>8</v>
      </c>
      <c r="G24" s="587"/>
      <c r="H24" s="588">
        <f>SUM(E33+J33+O33+T33)</f>
        <v>15300</v>
      </c>
      <c r="I24" s="587"/>
      <c r="J24" s="5" t="s">
        <v>0</v>
      </c>
      <c r="K24" s="5" t="s">
        <v>11</v>
      </c>
      <c r="L24" s="6"/>
      <c r="M24" s="7" t="s">
        <v>10</v>
      </c>
      <c r="N24" s="6"/>
      <c r="O24" s="579">
        <f>SUM(F33+K33+P33+U33)</f>
        <v>0</v>
      </c>
      <c r="P24" s="580"/>
      <c r="Q24" s="581" t="s">
        <v>0</v>
      </c>
      <c r="R24" s="581"/>
    </row>
    <row r="25" spans="2:24" ht="19.5" customHeight="1">
      <c r="B25" s="576" t="s">
        <v>14</v>
      </c>
      <c r="C25" s="577"/>
      <c r="D25" s="577"/>
      <c r="E25" s="582"/>
      <c r="F25" s="22" t="s">
        <v>12</v>
      </c>
      <c r="G25" s="576" t="s">
        <v>15</v>
      </c>
      <c r="H25" s="577"/>
      <c r="I25" s="577"/>
      <c r="J25" s="582"/>
      <c r="K25" s="24" t="s">
        <v>12</v>
      </c>
      <c r="L25" s="576" t="s">
        <v>16</v>
      </c>
      <c r="M25" s="577"/>
      <c r="N25" s="577"/>
      <c r="O25" s="577"/>
      <c r="P25" s="42" t="s">
        <v>12</v>
      </c>
      <c r="Q25" s="577" t="s">
        <v>13</v>
      </c>
      <c r="R25" s="577"/>
      <c r="S25" s="577"/>
      <c r="T25" s="582"/>
      <c r="U25" s="24" t="s">
        <v>12</v>
      </c>
      <c r="V25" s="576" t="s">
        <v>298</v>
      </c>
      <c r="W25" s="577"/>
      <c r="X25" s="578"/>
    </row>
    <row r="26" spans="2:24" ht="19.5" customHeight="1">
      <c r="B26" s="266" t="s">
        <v>301</v>
      </c>
      <c r="C26" s="229" t="s">
        <v>73</v>
      </c>
      <c r="D26" s="304" t="s">
        <v>297</v>
      </c>
      <c r="E26" s="286">
        <v>4600</v>
      </c>
      <c r="F26" s="432"/>
      <c r="G26" s="33"/>
      <c r="H26" s="214"/>
      <c r="I26" s="293"/>
      <c r="J26" s="113"/>
      <c r="K26" s="264"/>
      <c r="L26" s="47"/>
      <c r="M26" s="214" t="s">
        <v>79</v>
      </c>
      <c r="N26" s="138"/>
      <c r="O26" s="324">
        <v>2500</v>
      </c>
      <c r="P26" s="432"/>
      <c r="Q26" s="47"/>
      <c r="R26" s="229" t="s">
        <v>79</v>
      </c>
      <c r="S26" s="410"/>
      <c r="T26" s="290">
        <v>600</v>
      </c>
      <c r="U26" s="432"/>
      <c r="V26" s="258"/>
      <c r="W26" s="19" t="s">
        <v>421</v>
      </c>
      <c r="X26" s="259"/>
    </row>
    <row r="27" spans="2:24" ht="19.5" customHeight="1">
      <c r="B27" s="37"/>
      <c r="C27" s="330" t="s">
        <v>74</v>
      </c>
      <c r="D27" s="300" t="s">
        <v>297</v>
      </c>
      <c r="E27" s="172">
        <v>2050</v>
      </c>
      <c r="F27" s="433"/>
      <c r="G27" s="37"/>
      <c r="H27" s="202"/>
      <c r="I27" s="294"/>
      <c r="J27" s="117"/>
      <c r="K27" s="40"/>
      <c r="L27" s="37"/>
      <c r="M27" s="115"/>
      <c r="N27" s="151"/>
      <c r="O27" s="154"/>
      <c r="P27" s="437"/>
      <c r="Q27" s="37"/>
      <c r="R27" s="204" t="s">
        <v>415</v>
      </c>
      <c r="S27" s="173"/>
      <c r="T27" s="182">
        <v>100</v>
      </c>
      <c r="U27" s="433"/>
      <c r="V27" s="258"/>
      <c r="W27" s="11" t="s">
        <v>502</v>
      </c>
      <c r="X27" s="259"/>
    </row>
    <row r="28" spans="2:24" ht="19.5" customHeight="1">
      <c r="B28" s="37"/>
      <c r="C28" s="330" t="s">
        <v>75</v>
      </c>
      <c r="D28" s="300" t="s">
        <v>297</v>
      </c>
      <c r="E28" s="172">
        <v>1950</v>
      </c>
      <c r="F28" s="433"/>
      <c r="G28" s="37"/>
      <c r="H28" s="202"/>
      <c r="I28" s="294"/>
      <c r="J28" s="117"/>
      <c r="K28" s="40"/>
      <c r="L28" s="37"/>
      <c r="M28" s="115"/>
      <c r="N28" s="151"/>
      <c r="O28" s="154"/>
      <c r="P28" s="77"/>
      <c r="Q28" s="37"/>
      <c r="R28" s="169"/>
      <c r="S28" s="173"/>
      <c r="T28" s="182"/>
      <c r="U28" s="436"/>
      <c r="V28" s="258"/>
      <c r="W28" s="19"/>
      <c r="X28" s="259"/>
    </row>
    <row r="29" spans="2:24" ht="19.5" customHeight="1">
      <c r="B29" s="37"/>
      <c r="C29" s="204" t="s">
        <v>76</v>
      </c>
      <c r="D29" s="300" t="s">
        <v>297</v>
      </c>
      <c r="E29" s="172">
        <v>1100</v>
      </c>
      <c r="F29" s="433"/>
      <c r="G29" s="37"/>
      <c r="H29" s="202"/>
      <c r="I29" s="294"/>
      <c r="J29" s="117"/>
      <c r="K29" s="40"/>
      <c r="L29" s="37"/>
      <c r="M29" s="115"/>
      <c r="N29" s="127"/>
      <c r="O29" s="148"/>
      <c r="P29" s="77"/>
      <c r="Q29" s="37"/>
      <c r="R29" s="169"/>
      <c r="S29" s="181"/>
      <c r="T29" s="182"/>
      <c r="U29" s="40"/>
      <c r="V29" s="258"/>
      <c r="W29" s="19"/>
      <c r="X29" s="259"/>
    </row>
    <row r="30" spans="2:24" ht="19.5" customHeight="1">
      <c r="B30" s="37"/>
      <c r="C30" s="204" t="s">
        <v>77</v>
      </c>
      <c r="D30" s="300" t="s">
        <v>297</v>
      </c>
      <c r="E30" s="172">
        <v>1300</v>
      </c>
      <c r="F30" s="433"/>
      <c r="G30" s="37"/>
      <c r="H30" s="202"/>
      <c r="I30" s="294"/>
      <c r="J30" s="117"/>
      <c r="K30" s="40"/>
      <c r="L30" s="37"/>
      <c r="M30" s="115"/>
      <c r="N30" s="127"/>
      <c r="O30" s="148"/>
      <c r="P30" s="77"/>
      <c r="Q30" s="37"/>
      <c r="R30" s="115"/>
      <c r="S30" s="127"/>
      <c r="T30" s="155"/>
      <c r="U30" s="40"/>
      <c r="V30" s="258"/>
      <c r="W30" s="19"/>
      <c r="X30" s="259"/>
    </row>
    <row r="31" spans="2:24" ht="19.5" customHeight="1">
      <c r="B31" s="37"/>
      <c r="C31" s="204" t="s">
        <v>78</v>
      </c>
      <c r="D31" s="300" t="s">
        <v>297</v>
      </c>
      <c r="E31" s="172">
        <v>1100</v>
      </c>
      <c r="F31" s="433"/>
      <c r="G31" s="37"/>
      <c r="H31" s="202"/>
      <c r="I31" s="294"/>
      <c r="J31" s="117"/>
      <c r="K31" s="40"/>
      <c r="L31" s="37"/>
      <c r="M31" s="115"/>
      <c r="N31" s="127"/>
      <c r="O31" s="148"/>
      <c r="P31" s="77"/>
      <c r="Q31" s="37"/>
      <c r="R31" s="115"/>
      <c r="S31" s="127"/>
      <c r="T31" s="155"/>
      <c r="U31" s="40"/>
      <c r="V31" s="258"/>
      <c r="W31" s="19"/>
      <c r="X31" s="259"/>
    </row>
    <row r="32" spans="2:24" ht="19.5" customHeight="1">
      <c r="B32" s="32"/>
      <c r="C32" s="425"/>
      <c r="D32" s="160"/>
      <c r="E32" s="158"/>
      <c r="F32" s="30"/>
      <c r="G32" s="32"/>
      <c r="H32" s="159"/>
      <c r="I32" s="157"/>
      <c r="J32" s="170"/>
      <c r="K32" s="35"/>
      <c r="L32" s="32"/>
      <c r="M32" s="164"/>
      <c r="N32" s="166"/>
      <c r="O32" s="168"/>
      <c r="P32" s="71"/>
      <c r="Q32" s="32"/>
      <c r="R32" s="164"/>
      <c r="S32" s="166"/>
      <c r="T32" s="171"/>
      <c r="U32" s="35"/>
      <c r="V32" s="258"/>
      <c r="W32" s="19"/>
      <c r="X32" s="259"/>
    </row>
    <row r="33" spans="2:24" ht="19.5" customHeight="1">
      <c r="B33" s="576" t="s">
        <v>1</v>
      </c>
      <c r="C33" s="577"/>
      <c r="D33" s="577"/>
      <c r="E33" s="54">
        <f>SUM(E26:E32)</f>
        <v>12100</v>
      </c>
      <c r="F33" s="16">
        <f>SUM(F26:F32)</f>
        <v>0</v>
      </c>
      <c r="G33" s="576" t="s">
        <v>1</v>
      </c>
      <c r="H33" s="577"/>
      <c r="I33" s="577"/>
      <c r="J33" s="54"/>
      <c r="K33" s="34"/>
      <c r="L33" s="576" t="s">
        <v>1</v>
      </c>
      <c r="M33" s="577"/>
      <c r="N33" s="582"/>
      <c r="O33" s="14">
        <f>SUM(O26:O32)</f>
        <v>2500</v>
      </c>
      <c r="P33" s="75">
        <f>SUM(P26:P32)</f>
        <v>0</v>
      </c>
      <c r="Q33" s="576" t="s">
        <v>1</v>
      </c>
      <c r="R33" s="577"/>
      <c r="S33" s="582"/>
      <c r="T33" s="53">
        <f>SUM(T26:T32)</f>
        <v>700</v>
      </c>
      <c r="U33" s="34">
        <f>SUM(U26:U32)</f>
        <v>0</v>
      </c>
      <c r="V33" s="260"/>
      <c r="W33" s="72"/>
      <c r="X33" s="261"/>
    </row>
    <row r="34" spans="2:29" s="3" customFormat="1" ht="13.5" customHeight="1">
      <c r="B34" s="11" t="s">
        <v>487</v>
      </c>
      <c r="C34" s="9"/>
      <c r="D34" s="1"/>
      <c r="E34" s="442"/>
      <c r="F34" s="443"/>
      <c r="G34" s="1"/>
      <c r="H34" s="1"/>
      <c r="I34" s="1"/>
      <c r="J34" s="442"/>
      <c r="K34" s="444"/>
      <c r="L34" s="1"/>
      <c r="M34" s="1"/>
      <c r="N34" s="1"/>
      <c r="O34" s="442"/>
      <c r="P34" s="445"/>
      <c r="Q34" s="1"/>
      <c r="R34" s="1"/>
      <c r="S34" s="1"/>
      <c r="T34" s="442"/>
      <c r="U34" s="444"/>
      <c r="V34" s="1"/>
      <c r="W34" s="1"/>
      <c r="X34" s="1"/>
      <c r="Y34" s="445"/>
      <c r="Z34" s="447"/>
      <c r="AA34" s="448"/>
      <c r="AB34" s="441"/>
      <c r="AC34" s="447"/>
    </row>
    <row r="35" spans="2:28" s="3" customFormat="1" ht="14.25" customHeight="1">
      <c r="B35" s="519" t="s">
        <v>489</v>
      </c>
      <c r="C35" s="520"/>
      <c r="D35" s="520"/>
      <c r="E35" s="520"/>
      <c r="F35" s="520"/>
      <c r="G35" s="520"/>
      <c r="H35" s="520"/>
      <c r="I35" s="520"/>
      <c r="J35" s="520"/>
      <c r="K35" s="520"/>
      <c r="L35" s="520"/>
      <c r="M35" s="520"/>
      <c r="N35" s="520"/>
      <c r="O35" s="520"/>
      <c r="P35" s="520"/>
      <c r="Q35" s="520"/>
      <c r="R35" s="520"/>
      <c r="S35" s="520"/>
      <c r="T35" s="520"/>
      <c r="U35" s="520"/>
      <c r="V35" s="520"/>
      <c r="W35" s="520"/>
      <c r="X35" s="520"/>
      <c r="Y35" s="413"/>
      <c r="Z35" s="413"/>
      <c r="AA35" s="413"/>
      <c r="AB35" s="413"/>
    </row>
    <row r="36" spans="2:28" s="3" customFormat="1" ht="14.25" customHeight="1">
      <c r="B36" s="519" t="s">
        <v>485</v>
      </c>
      <c r="C36" s="520"/>
      <c r="D36" s="520"/>
      <c r="E36" s="520"/>
      <c r="F36" s="520"/>
      <c r="G36" s="520"/>
      <c r="H36" s="520"/>
      <c r="I36" s="520"/>
      <c r="J36" s="520"/>
      <c r="K36" s="520"/>
      <c r="L36" s="520"/>
      <c r="M36" s="520"/>
      <c r="N36" s="520"/>
      <c r="O36" s="520"/>
      <c r="P36" s="520"/>
      <c r="Q36" s="520"/>
      <c r="R36" s="520"/>
      <c r="S36" s="520"/>
      <c r="T36" s="520"/>
      <c r="U36" s="520"/>
      <c r="V36" s="520"/>
      <c r="W36" s="520"/>
      <c r="X36" s="520"/>
      <c r="Y36" s="413"/>
      <c r="Z36" s="413"/>
      <c r="AA36" s="413"/>
      <c r="AB36" s="413"/>
    </row>
    <row r="37" spans="2:28" s="3" customFormat="1" ht="13.5">
      <c r="B37" s="519" t="s">
        <v>486</v>
      </c>
      <c r="C37" s="520"/>
      <c r="D37" s="520"/>
      <c r="E37" s="520"/>
      <c r="F37" s="520"/>
      <c r="G37" s="520"/>
      <c r="H37" s="520"/>
      <c r="I37" s="520"/>
      <c r="J37" s="520"/>
      <c r="K37" s="520"/>
      <c r="L37" s="520"/>
      <c r="M37" s="520"/>
      <c r="N37" s="520"/>
      <c r="O37" s="520"/>
      <c r="P37" s="520"/>
      <c r="Q37" s="520"/>
      <c r="R37" s="520"/>
      <c r="S37" s="520"/>
      <c r="T37" s="520"/>
      <c r="U37" s="520"/>
      <c r="V37" s="520"/>
      <c r="W37" s="520"/>
      <c r="X37" s="520"/>
      <c r="Y37" s="413"/>
      <c r="Z37" s="413"/>
      <c r="AA37" s="413"/>
      <c r="AB37" s="413"/>
    </row>
    <row r="38" spans="2:25" s="3" customFormat="1" ht="8.25" customHeight="1">
      <c r="B38" s="11"/>
      <c r="C38" s="1"/>
      <c r="D38" s="1"/>
      <c r="E38" s="442"/>
      <c r="F38" s="443"/>
      <c r="G38" s="1"/>
      <c r="H38" s="1"/>
      <c r="I38" s="1"/>
      <c r="J38" s="442"/>
      <c r="K38" s="444"/>
      <c r="L38" s="1"/>
      <c r="M38" s="1"/>
      <c r="N38" s="1"/>
      <c r="O38" s="442"/>
      <c r="P38" s="445"/>
      <c r="Q38" s="1"/>
      <c r="R38" s="1"/>
      <c r="S38" s="1"/>
      <c r="T38" s="442"/>
      <c r="U38" s="444"/>
      <c r="V38" s="1"/>
      <c r="W38" s="1"/>
      <c r="X38" s="1"/>
      <c r="Y38" s="445"/>
    </row>
    <row r="39" spans="2:24" ht="18" customHeight="1">
      <c r="B39" s="18" t="s">
        <v>344</v>
      </c>
      <c r="C39" s="19"/>
      <c r="E39" s="19"/>
      <c r="F39" s="19"/>
      <c r="J39" s="19"/>
      <c r="K39" s="19"/>
      <c r="M39" s="19"/>
      <c r="O39" s="19"/>
      <c r="P39" s="19"/>
      <c r="R39" s="20"/>
      <c r="T39" s="25"/>
      <c r="U39" s="26"/>
      <c r="W39" s="547" t="str">
        <f>'三河集計表'!O31</f>
        <v>（2021年10月現在）</v>
      </c>
      <c r="X39" s="548"/>
    </row>
    <row r="40" ht="6.75" customHeight="1"/>
  </sheetData>
  <sheetProtection password="CCCF" sheet="1" selectLockedCells="1"/>
  <mergeCells count="44">
    <mergeCell ref="C4:E4"/>
    <mergeCell ref="F4:G4"/>
    <mergeCell ref="O4:P4"/>
    <mergeCell ref="Q4:R4"/>
    <mergeCell ref="Q23:S23"/>
    <mergeCell ref="Q25:T25"/>
    <mergeCell ref="G5:J5"/>
    <mergeCell ref="L5:O5"/>
    <mergeCell ref="B35:X35"/>
    <mergeCell ref="G25:J25"/>
    <mergeCell ref="B23:D23"/>
    <mergeCell ref="G23:I23"/>
    <mergeCell ref="C24:E24"/>
    <mergeCell ref="O24:P24"/>
    <mergeCell ref="Q24:R24"/>
    <mergeCell ref="L23:N23"/>
    <mergeCell ref="V25:X25"/>
    <mergeCell ref="B33:D33"/>
    <mergeCell ref="G33:I33"/>
    <mergeCell ref="B25:E25"/>
    <mergeCell ref="L25:O25"/>
    <mergeCell ref="F24:G24"/>
    <mergeCell ref="H24:I24"/>
    <mergeCell ref="B5:E5"/>
    <mergeCell ref="W39:X39"/>
    <mergeCell ref="V3:W3"/>
    <mergeCell ref="G3:L3"/>
    <mergeCell ref="Q33:S33"/>
    <mergeCell ref="M3:N3"/>
    <mergeCell ref="Q5:T5"/>
    <mergeCell ref="B36:X36"/>
    <mergeCell ref="B37:X37"/>
    <mergeCell ref="L33:N33"/>
    <mergeCell ref="V5:X5"/>
    <mergeCell ref="V2:X2"/>
    <mergeCell ref="H4:I4"/>
    <mergeCell ref="E3:F3"/>
    <mergeCell ref="G2:L2"/>
    <mergeCell ref="O3:S3"/>
    <mergeCell ref="T3:U3"/>
    <mergeCell ref="E2:F2"/>
    <mergeCell ref="M2:N2"/>
    <mergeCell ref="O2:S2"/>
    <mergeCell ref="T2:U2"/>
  </mergeCells>
  <conditionalFormatting sqref="F6">
    <cfRule type="expression" priority="46" dxfId="0" stopIfTrue="1">
      <formula>F6&gt;E6</formula>
    </cfRule>
  </conditionalFormatting>
  <conditionalFormatting sqref="F7">
    <cfRule type="expression" priority="45" dxfId="0" stopIfTrue="1">
      <formula>F7&gt;E7</formula>
    </cfRule>
  </conditionalFormatting>
  <conditionalFormatting sqref="F8">
    <cfRule type="expression" priority="44" dxfId="0" stopIfTrue="1">
      <formula>F8&gt;E8</formula>
    </cfRule>
  </conditionalFormatting>
  <conditionalFormatting sqref="F9">
    <cfRule type="expression" priority="43" dxfId="0" stopIfTrue="1">
      <formula>F9&gt;E9</formula>
    </cfRule>
  </conditionalFormatting>
  <conditionalFormatting sqref="F10">
    <cfRule type="expression" priority="42" dxfId="0" stopIfTrue="1">
      <formula>F10&gt;E10</formula>
    </cfRule>
  </conditionalFormatting>
  <conditionalFormatting sqref="F11">
    <cfRule type="expression" priority="41" dxfId="0" stopIfTrue="1">
      <formula>F11&gt;E11</formula>
    </cfRule>
  </conditionalFormatting>
  <conditionalFormatting sqref="F12">
    <cfRule type="expression" priority="40" dxfId="0" stopIfTrue="1">
      <formula>F12&gt;E12</formula>
    </cfRule>
  </conditionalFormatting>
  <conditionalFormatting sqref="F13">
    <cfRule type="expression" priority="39" dxfId="0" stopIfTrue="1">
      <formula>F13&gt;E13</formula>
    </cfRule>
  </conditionalFormatting>
  <conditionalFormatting sqref="F14">
    <cfRule type="expression" priority="38" dxfId="0" stopIfTrue="1">
      <formula>F14&gt;E14</formula>
    </cfRule>
  </conditionalFormatting>
  <conditionalFormatting sqref="F15">
    <cfRule type="expression" priority="37" dxfId="0" stopIfTrue="1">
      <formula>F15&gt;E15</formula>
    </cfRule>
  </conditionalFormatting>
  <conditionalFormatting sqref="F16">
    <cfRule type="expression" priority="36" dxfId="0" stopIfTrue="1">
      <formula>F16&gt;E16</formula>
    </cfRule>
  </conditionalFormatting>
  <conditionalFormatting sqref="F17">
    <cfRule type="expression" priority="35" dxfId="0" stopIfTrue="1">
      <formula>F17&gt;E17</formula>
    </cfRule>
  </conditionalFormatting>
  <conditionalFormatting sqref="F18">
    <cfRule type="expression" priority="34" dxfId="0" stopIfTrue="1">
      <formula>F18&gt;E18</formula>
    </cfRule>
  </conditionalFormatting>
  <conditionalFormatting sqref="F19">
    <cfRule type="expression" priority="33" dxfId="0" stopIfTrue="1">
      <formula>F19&gt;E19</formula>
    </cfRule>
  </conditionalFormatting>
  <conditionalFormatting sqref="F20">
    <cfRule type="expression" priority="32" dxfId="0" stopIfTrue="1">
      <formula>F20&gt;E20</formula>
    </cfRule>
  </conditionalFormatting>
  <conditionalFormatting sqref="F21">
    <cfRule type="expression" priority="31" dxfId="0" stopIfTrue="1">
      <formula>F21&gt;E21</formula>
    </cfRule>
  </conditionalFormatting>
  <conditionalFormatting sqref="F26">
    <cfRule type="expression" priority="30" dxfId="0" stopIfTrue="1">
      <formula>F26&gt;E26</formula>
    </cfRule>
  </conditionalFormatting>
  <conditionalFormatting sqref="F27">
    <cfRule type="expression" priority="29" dxfId="0" stopIfTrue="1">
      <formula>F27&gt;E27</formula>
    </cfRule>
  </conditionalFormatting>
  <conditionalFormatting sqref="F28">
    <cfRule type="expression" priority="28" dxfId="0" stopIfTrue="1">
      <formula>F28&gt;E28</formula>
    </cfRule>
  </conditionalFormatting>
  <conditionalFormatting sqref="F29">
    <cfRule type="expression" priority="27" dxfId="0" stopIfTrue="1">
      <formula>F29&gt;E29</formula>
    </cfRule>
  </conditionalFormatting>
  <conditionalFormatting sqref="F30">
    <cfRule type="expression" priority="26" dxfId="0" stopIfTrue="1">
      <formula>F30&gt;E30</formula>
    </cfRule>
  </conditionalFormatting>
  <conditionalFormatting sqref="F31">
    <cfRule type="expression" priority="25" dxfId="0" stopIfTrue="1">
      <formula>F31&gt;E31</formula>
    </cfRule>
  </conditionalFormatting>
  <conditionalFormatting sqref="P6">
    <cfRule type="expression" priority="24" dxfId="0" stopIfTrue="1">
      <formula>P6&gt;O6</formula>
    </cfRule>
  </conditionalFormatting>
  <conditionalFormatting sqref="P7">
    <cfRule type="expression" priority="23" dxfId="0" stopIfTrue="1">
      <formula>P7&gt;O7</formula>
    </cfRule>
  </conditionalFormatting>
  <conditionalFormatting sqref="P8">
    <cfRule type="expression" priority="22" dxfId="0" stopIfTrue="1">
      <formula>P8&gt;O8</formula>
    </cfRule>
  </conditionalFormatting>
  <conditionalFormatting sqref="P9">
    <cfRule type="expression" priority="21" dxfId="0" stopIfTrue="1">
      <formula>P9&gt;O9</formula>
    </cfRule>
  </conditionalFormatting>
  <conditionalFormatting sqref="P10">
    <cfRule type="expression" priority="20" dxfId="0" stopIfTrue="1">
      <formula>P10&gt;O10</formula>
    </cfRule>
  </conditionalFormatting>
  <conditionalFormatting sqref="P26">
    <cfRule type="expression" priority="19" dxfId="0" stopIfTrue="1">
      <formula>P26&gt;O26</formula>
    </cfRule>
  </conditionalFormatting>
  <conditionalFormatting sqref="U6">
    <cfRule type="expression" priority="18" dxfId="0" stopIfTrue="1">
      <formula>U6&gt;T6</formula>
    </cfRule>
  </conditionalFormatting>
  <conditionalFormatting sqref="U7">
    <cfRule type="expression" priority="17" dxfId="0" stopIfTrue="1">
      <formula>U7&gt;T7</formula>
    </cfRule>
  </conditionalFormatting>
  <conditionalFormatting sqref="U26">
    <cfRule type="expression" priority="16" dxfId="0" stopIfTrue="1">
      <formula>U26&gt;T26</formula>
    </cfRule>
  </conditionalFormatting>
  <conditionalFormatting sqref="U27">
    <cfRule type="expression" priority="15" dxfId="0" stopIfTrue="1">
      <formula>U27&gt;T27</formula>
    </cfRule>
  </conditionalFormatting>
  <conditionalFormatting sqref="F7">
    <cfRule type="expression" priority="14" dxfId="0" stopIfTrue="1">
      <formula>F7&gt;E7</formula>
    </cfRule>
  </conditionalFormatting>
  <conditionalFormatting sqref="F8">
    <cfRule type="expression" priority="13" dxfId="0" stopIfTrue="1">
      <formula>F8&gt;E8</formula>
    </cfRule>
  </conditionalFormatting>
  <conditionalFormatting sqref="F9">
    <cfRule type="expression" priority="12" dxfId="0" stopIfTrue="1">
      <formula>F9&gt;E9</formula>
    </cfRule>
  </conditionalFormatting>
  <conditionalFormatting sqref="F10">
    <cfRule type="expression" priority="11" dxfId="0" stopIfTrue="1">
      <formula>F10&gt;E10</formula>
    </cfRule>
  </conditionalFormatting>
  <conditionalFormatting sqref="F11">
    <cfRule type="expression" priority="10" dxfId="0" stopIfTrue="1">
      <formula>F11&gt;E11</formula>
    </cfRule>
  </conditionalFormatting>
  <conditionalFormatting sqref="F12">
    <cfRule type="expression" priority="9" dxfId="0" stopIfTrue="1">
      <formula>F12&gt;E12</formula>
    </cfRule>
  </conditionalFormatting>
  <conditionalFormatting sqref="F13">
    <cfRule type="expression" priority="8" dxfId="0" stopIfTrue="1">
      <formula>F13&gt;E13</formula>
    </cfRule>
  </conditionalFormatting>
  <conditionalFormatting sqref="F14">
    <cfRule type="expression" priority="7" dxfId="0" stopIfTrue="1">
      <formula>F14&gt;E14</formula>
    </cfRule>
  </conditionalFormatting>
  <conditionalFormatting sqref="F15">
    <cfRule type="expression" priority="6" dxfId="0" stopIfTrue="1">
      <formula>F15&gt;E15</formula>
    </cfRule>
  </conditionalFormatting>
  <conditionalFormatting sqref="F16">
    <cfRule type="expression" priority="5" dxfId="0" stopIfTrue="1">
      <formula>F16&gt;E16</formula>
    </cfRule>
  </conditionalFormatting>
  <conditionalFormatting sqref="F17">
    <cfRule type="expression" priority="4" dxfId="0" stopIfTrue="1">
      <formula>F17&gt;E17</formula>
    </cfRule>
  </conditionalFormatting>
  <conditionalFormatting sqref="F18">
    <cfRule type="expression" priority="3" dxfId="0" stopIfTrue="1">
      <formula>F18&gt;E18</formula>
    </cfRule>
  </conditionalFormatting>
  <conditionalFormatting sqref="F19">
    <cfRule type="expression" priority="2" dxfId="0" stopIfTrue="1">
      <formula>F19&gt;E19</formula>
    </cfRule>
  </conditionalFormatting>
  <conditionalFormatting sqref="F20">
    <cfRule type="expression" priority="1" dxfId="0" stopIfTrue="1">
      <formula>F20&gt;E20</formula>
    </cfRule>
  </conditionalFormatting>
  <dataValidations count="3">
    <dataValidation operator="lessThanOrEqual" allowBlank="1" showInputMessage="1" showErrorMessage="1" sqref="S6 C22:E22 H22:I22 B34:B38 N6:N22 M11:M22 O11:O22 C32:E32 N26:O32 H32:I32 M27:M32 J26:J32 R27:R32 S26:T32 C34:Y34 C38:Y38"/>
    <dataValidation type="custom" allowBlank="1" showInputMessage="1" showErrorMessage="1" sqref="F20:F21">
      <formula1>AND(F20&lt;=E20,MOD(F20,50)=0)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U26:U27 F26:F31 P6:P10 U6:U7 P26 F6:F19">
      <formula1>AND(U26&lt;=T26,MOD(U26,50)=0)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S43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4921875" style="18" customWidth="1"/>
    <col min="2" max="2" width="3.00390625" style="18" customWidth="1"/>
    <col min="3" max="3" width="13.25390625" style="18" customWidth="1"/>
    <col min="4" max="4" width="4.75390625" style="18" customWidth="1"/>
    <col min="5" max="5" width="8.125" style="18" customWidth="1"/>
    <col min="6" max="6" width="9.75390625" style="18" customWidth="1"/>
    <col min="7" max="7" width="0.74609375" style="18" customWidth="1"/>
    <col min="8" max="8" width="13.25390625" style="18" customWidth="1"/>
    <col min="9" max="9" width="3.50390625" style="18" customWidth="1"/>
    <col min="10" max="10" width="7.75390625" style="18" customWidth="1"/>
    <col min="11" max="11" width="8.625" style="18" customWidth="1"/>
    <col min="12" max="12" width="0.875" style="18" customWidth="1"/>
    <col min="13" max="13" width="13.25390625" style="18" customWidth="1"/>
    <col min="14" max="14" width="4.625" style="18" customWidth="1"/>
    <col min="15" max="15" width="7.75390625" style="18" customWidth="1"/>
    <col min="16" max="16" width="8.625" style="18" customWidth="1"/>
    <col min="17" max="17" width="1.00390625" style="18" customWidth="1"/>
    <col min="18" max="18" width="13.25390625" style="18" customWidth="1"/>
    <col min="19" max="19" width="3.625" style="18" customWidth="1"/>
    <col min="20" max="20" width="7.75390625" style="18" customWidth="1"/>
    <col min="21" max="21" width="8.625" style="18" customWidth="1"/>
    <col min="22" max="22" width="0.74609375" style="18" customWidth="1"/>
    <col min="23" max="23" width="24.625" style="18" customWidth="1"/>
    <col min="24" max="24" width="8.875" style="18" customWidth="1"/>
    <col min="25" max="16384" width="9.00390625" style="18" customWidth="1"/>
  </cols>
  <sheetData>
    <row r="1" spans="7:149" ht="8.25" customHeight="1">
      <c r="G1" s="19"/>
      <c r="H1" s="19"/>
      <c r="I1" s="19"/>
      <c r="J1" s="20"/>
      <c r="K1" s="20"/>
      <c r="L1" s="19"/>
      <c r="M1" s="19"/>
      <c r="N1" s="19"/>
      <c r="O1" s="20"/>
      <c r="P1" s="20"/>
      <c r="Q1" s="19"/>
      <c r="R1" s="20"/>
      <c r="S1" s="19"/>
      <c r="T1" s="20"/>
      <c r="U1" s="20"/>
      <c r="V1" s="19"/>
      <c r="W1" s="20"/>
      <c r="X1" s="20"/>
      <c r="ES1" s="19"/>
    </row>
    <row r="2" spans="2:149" ht="28.5" customHeight="1">
      <c r="B2" s="8" t="s">
        <v>9</v>
      </c>
      <c r="C2" s="8"/>
      <c r="D2" s="8"/>
      <c r="E2" s="598" t="s">
        <v>2</v>
      </c>
      <c r="F2" s="599"/>
      <c r="G2" s="603">
        <f>'三河集計表'!E3</f>
        <v>0</v>
      </c>
      <c r="H2" s="603"/>
      <c r="I2" s="603"/>
      <c r="J2" s="603"/>
      <c r="K2" s="603"/>
      <c r="L2" s="603"/>
      <c r="M2" s="598" t="s">
        <v>3</v>
      </c>
      <c r="N2" s="599"/>
      <c r="O2" s="600">
        <f>'三河集計表'!J3</f>
        <v>0</v>
      </c>
      <c r="P2" s="601"/>
      <c r="Q2" s="601"/>
      <c r="R2" s="601"/>
      <c r="S2" s="602"/>
      <c r="T2" s="598" t="s">
        <v>4</v>
      </c>
      <c r="U2" s="599"/>
      <c r="V2" s="600">
        <f>'三河集計表'!N3</f>
        <v>0</v>
      </c>
      <c r="W2" s="601"/>
      <c r="X2" s="605"/>
      <c r="ES2" s="19"/>
    </row>
    <row r="3" spans="2:24" ht="28.5" customHeight="1">
      <c r="B3" s="29"/>
      <c r="C3" s="29"/>
      <c r="D3" s="29"/>
      <c r="E3" s="590" t="s">
        <v>5</v>
      </c>
      <c r="F3" s="591"/>
      <c r="G3" s="597">
        <f>'三河集計表'!E4</f>
        <v>0</v>
      </c>
      <c r="H3" s="597"/>
      <c r="I3" s="597"/>
      <c r="J3" s="597"/>
      <c r="K3" s="597"/>
      <c r="L3" s="597"/>
      <c r="M3" s="590" t="s">
        <v>6</v>
      </c>
      <c r="N3" s="591"/>
      <c r="O3" s="606">
        <f>'三河集計表'!J4</f>
        <v>0</v>
      </c>
      <c r="P3" s="607"/>
      <c r="Q3" s="607"/>
      <c r="R3" s="607"/>
      <c r="S3" s="608"/>
      <c r="T3" s="590" t="s">
        <v>7</v>
      </c>
      <c r="U3" s="591"/>
      <c r="V3" s="609">
        <f>SUM(O4)</f>
        <v>0</v>
      </c>
      <c r="W3" s="610"/>
      <c r="X3" s="46" t="s">
        <v>0</v>
      </c>
    </row>
    <row r="4" spans="2:46" ht="30" customHeight="1">
      <c r="B4" s="19" t="s">
        <v>17</v>
      </c>
      <c r="C4" s="586" t="s">
        <v>124</v>
      </c>
      <c r="D4" s="586"/>
      <c r="E4" s="586"/>
      <c r="F4" s="587" t="s">
        <v>8</v>
      </c>
      <c r="G4" s="587"/>
      <c r="H4" s="588">
        <f>SUM(E37+J37+O37+T37)</f>
        <v>76050</v>
      </c>
      <c r="I4" s="587"/>
      <c r="J4" s="5" t="s">
        <v>0</v>
      </c>
      <c r="K4" s="5" t="s">
        <v>11</v>
      </c>
      <c r="L4" s="6"/>
      <c r="M4" s="7" t="s">
        <v>10</v>
      </c>
      <c r="N4" s="6"/>
      <c r="O4" s="579">
        <f>SUM(F37+K37+P37+U37)</f>
        <v>0</v>
      </c>
      <c r="P4" s="580"/>
      <c r="Q4" s="581" t="s">
        <v>0</v>
      </c>
      <c r="R4" s="581"/>
      <c r="S4" s="19"/>
      <c r="T4" s="26"/>
      <c r="U4" s="26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</row>
    <row r="5" spans="2:24" ht="19.5" customHeight="1">
      <c r="B5" s="576" t="s">
        <v>14</v>
      </c>
      <c r="C5" s="577"/>
      <c r="D5" s="577"/>
      <c r="E5" s="577"/>
      <c r="F5" s="42" t="s">
        <v>12</v>
      </c>
      <c r="G5" s="577" t="s">
        <v>15</v>
      </c>
      <c r="H5" s="577"/>
      <c r="I5" s="577"/>
      <c r="J5" s="582"/>
      <c r="K5" s="22" t="s">
        <v>12</v>
      </c>
      <c r="L5" s="576" t="s">
        <v>16</v>
      </c>
      <c r="M5" s="577"/>
      <c r="N5" s="577"/>
      <c r="O5" s="577"/>
      <c r="P5" s="42" t="s">
        <v>12</v>
      </c>
      <c r="Q5" s="577" t="s">
        <v>13</v>
      </c>
      <c r="R5" s="577"/>
      <c r="S5" s="577"/>
      <c r="T5" s="582"/>
      <c r="U5" s="24" t="s">
        <v>12</v>
      </c>
      <c r="V5" s="576" t="s">
        <v>298</v>
      </c>
      <c r="W5" s="577"/>
      <c r="X5" s="578"/>
    </row>
    <row r="6" spans="2:24" ht="19.5" customHeight="1">
      <c r="B6" s="33"/>
      <c r="C6" s="214" t="s">
        <v>80</v>
      </c>
      <c r="D6" s="304" t="s">
        <v>417</v>
      </c>
      <c r="E6" s="286">
        <v>1550</v>
      </c>
      <c r="F6" s="432"/>
      <c r="G6" s="20"/>
      <c r="H6" s="214"/>
      <c r="I6" s="262"/>
      <c r="J6" s="286"/>
      <c r="K6" s="137"/>
      <c r="L6" s="33"/>
      <c r="M6" s="202" t="s">
        <v>103</v>
      </c>
      <c r="N6" s="112"/>
      <c r="O6" s="286">
        <v>2400</v>
      </c>
      <c r="P6" s="432"/>
      <c r="Q6" s="114"/>
      <c r="R6" s="214" t="s">
        <v>87</v>
      </c>
      <c r="S6" s="112"/>
      <c r="T6" s="286">
        <v>400</v>
      </c>
      <c r="U6" s="432"/>
      <c r="V6" s="258"/>
      <c r="W6" s="11" t="s">
        <v>302</v>
      </c>
      <c r="X6" s="259"/>
    </row>
    <row r="7" spans="2:24" ht="19.5" customHeight="1">
      <c r="B7" s="37"/>
      <c r="C7" s="202" t="s">
        <v>81</v>
      </c>
      <c r="D7" s="300" t="s">
        <v>297</v>
      </c>
      <c r="E7" s="172">
        <v>1200</v>
      </c>
      <c r="F7" s="433"/>
      <c r="G7" s="38"/>
      <c r="H7" s="204"/>
      <c r="I7" s="127"/>
      <c r="J7" s="117"/>
      <c r="K7" s="70"/>
      <c r="L7" s="37"/>
      <c r="M7" s="330" t="s">
        <v>352</v>
      </c>
      <c r="N7" s="178"/>
      <c r="O7" s="172">
        <v>2350</v>
      </c>
      <c r="P7" s="433"/>
      <c r="Q7" s="118"/>
      <c r="R7" s="202" t="s">
        <v>102</v>
      </c>
      <c r="S7" s="116"/>
      <c r="T7" s="172">
        <v>650</v>
      </c>
      <c r="U7" s="433"/>
      <c r="V7" s="258"/>
      <c r="W7" s="267" t="s">
        <v>503</v>
      </c>
      <c r="X7" s="259"/>
    </row>
    <row r="8" spans="2:24" ht="19.5" customHeight="1">
      <c r="B8" s="37"/>
      <c r="C8" s="202" t="s">
        <v>82</v>
      </c>
      <c r="D8" s="300" t="s">
        <v>297</v>
      </c>
      <c r="E8" s="172">
        <v>2350</v>
      </c>
      <c r="F8" s="433"/>
      <c r="G8" s="38"/>
      <c r="H8" s="204"/>
      <c r="I8" s="181"/>
      <c r="J8" s="172"/>
      <c r="K8" s="43"/>
      <c r="L8" s="37"/>
      <c r="M8" s="202" t="s">
        <v>104</v>
      </c>
      <c r="N8" s="116"/>
      <c r="O8" s="172">
        <v>1000</v>
      </c>
      <c r="P8" s="433"/>
      <c r="Q8" s="118"/>
      <c r="R8" s="202" t="s">
        <v>106</v>
      </c>
      <c r="S8" s="116"/>
      <c r="T8" s="172">
        <v>350</v>
      </c>
      <c r="U8" s="433"/>
      <c r="V8" s="258"/>
      <c r="W8" s="267" t="s">
        <v>303</v>
      </c>
      <c r="X8" s="259"/>
    </row>
    <row r="9" spans="2:24" ht="19.5" customHeight="1">
      <c r="B9" s="37"/>
      <c r="C9" s="202" t="s">
        <v>83</v>
      </c>
      <c r="D9" s="300" t="s">
        <v>297</v>
      </c>
      <c r="E9" s="172">
        <v>1250</v>
      </c>
      <c r="F9" s="433"/>
      <c r="G9" s="38"/>
      <c r="H9" s="204"/>
      <c r="I9" s="181"/>
      <c r="J9" s="172"/>
      <c r="K9" s="43"/>
      <c r="L9" s="37"/>
      <c r="M9" s="202" t="s">
        <v>106</v>
      </c>
      <c r="N9" s="116"/>
      <c r="O9" s="172">
        <v>400</v>
      </c>
      <c r="P9" s="433"/>
      <c r="Q9" s="118"/>
      <c r="R9" s="202" t="s">
        <v>107</v>
      </c>
      <c r="S9" s="116"/>
      <c r="T9" s="172">
        <v>700</v>
      </c>
      <c r="U9" s="433"/>
      <c r="V9" s="258"/>
      <c r="W9" s="19"/>
      <c r="X9" s="259"/>
    </row>
    <row r="10" spans="2:24" ht="19.5" customHeight="1">
      <c r="B10" s="37"/>
      <c r="C10" s="202" t="s">
        <v>84</v>
      </c>
      <c r="D10" s="300" t="s">
        <v>297</v>
      </c>
      <c r="E10" s="172">
        <v>1700</v>
      </c>
      <c r="F10" s="433"/>
      <c r="G10" s="38"/>
      <c r="H10" s="204"/>
      <c r="I10" s="181"/>
      <c r="J10" s="172"/>
      <c r="K10" s="43"/>
      <c r="L10" s="37"/>
      <c r="M10" s="204"/>
      <c r="N10" s="178"/>
      <c r="O10" s="172"/>
      <c r="P10" s="193"/>
      <c r="Q10" s="118"/>
      <c r="R10" s="202" t="s">
        <v>108</v>
      </c>
      <c r="S10" s="116"/>
      <c r="T10" s="172">
        <v>700</v>
      </c>
      <c r="U10" s="433"/>
      <c r="V10" s="258"/>
      <c r="W10" s="19"/>
      <c r="X10" s="259"/>
    </row>
    <row r="11" spans="2:24" ht="19.5" customHeight="1">
      <c r="B11" s="37"/>
      <c r="C11" s="202" t="s">
        <v>85</v>
      </c>
      <c r="D11" s="300" t="s">
        <v>297</v>
      </c>
      <c r="E11" s="172">
        <v>2900</v>
      </c>
      <c r="F11" s="433"/>
      <c r="G11" s="38"/>
      <c r="H11" s="202"/>
      <c r="I11" s="127"/>
      <c r="J11" s="117"/>
      <c r="K11" s="43"/>
      <c r="L11" s="37"/>
      <c r="M11" s="204"/>
      <c r="N11" s="178"/>
      <c r="O11" s="172"/>
      <c r="P11" s="193"/>
      <c r="Q11" s="118"/>
      <c r="R11" s="202" t="s">
        <v>88</v>
      </c>
      <c r="S11" s="116"/>
      <c r="T11" s="172">
        <v>300</v>
      </c>
      <c r="U11" s="433"/>
      <c r="V11" s="258"/>
      <c r="W11" s="19"/>
      <c r="X11" s="259"/>
    </row>
    <row r="12" spans="2:24" ht="19.5" customHeight="1">
      <c r="B12" s="37"/>
      <c r="C12" s="202" t="s">
        <v>95</v>
      </c>
      <c r="D12" s="300" t="s">
        <v>297</v>
      </c>
      <c r="E12" s="172">
        <v>2200</v>
      </c>
      <c r="F12" s="433"/>
      <c r="G12" s="38"/>
      <c r="H12" s="202"/>
      <c r="I12" s="127"/>
      <c r="J12" s="117"/>
      <c r="K12" s="43"/>
      <c r="L12" s="37"/>
      <c r="M12" s="204"/>
      <c r="N12" s="178"/>
      <c r="O12" s="172"/>
      <c r="P12" s="193"/>
      <c r="Q12" s="118"/>
      <c r="R12" s="202" t="s">
        <v>109</v>
      </c>
      <c r="S12" s="116"/>
      <c r="T12" s="172">
        <v>400</v>
      </c>
      <c r="U12" s="433"/>
      <c r="V12" s="258"/>
      <c r="W12" s="19"/>
      <c r="X12" s="259"/>
    </row>
    <row r="13" spans="2:24" ht="19.5" customHeight="1">
      <c r="B13" s="37"/>
      <c r="C13" s="202" t="s">
        <v>96</v>
      </c>
      <c r="D13" s="300" t="s">
        <v>297</v>
      </c>
      <c r="E13" s="172">
        <v>1800</v>
      </c>
      <c r="F13" s="433"/>
      <c r="G13" s="38"/>
      <c r="H13" s="202"/>
      <c r="I13" s="127"/>
      <c r="J13" s="117"/>
      <c r="K13" s="43"/>
      <c r="L13" s="37"/>
      <c r="M13" s="204"/>
      <c r="N13" s="178"/>
      <c r="O13" s="172"/>
      <c r="P13" s="193"/>
      <c r="Q13" s="118"/>
      <c r="R13" s="202" t="s">
        <v>110</v>
      </c>
      <c r="S13" s="116"/>
      <c r="T13" s="172">
        <v>300</v>
      </c>
      <c r="U13" s="433"/>
      <c r="V13" s="258"/>
      <c r="W13" s="19"/>
      <c r="X13" s="259"/>
    </row>
    <row r="14" spans="2:24" ht="19.5" customHeight="1">
      <c r="B14" s="37"/>
      <c r="C14" s="202" t="s">
        <v>97</v>
      </c>
      <c r="D14" s="300" t="s">
        <v>297</v>
      </c>
      <c r="E14" s="172">
        <v>1900</v>
      </c>
      <c r="F14" s="433"/>
      <c r="G14" s="38"/>
      <c r="H14" s="202"/>
      <c r="I14" s="297"/>
      <c r="J14" s="120"/>
      <c r="K14" s="43"/>
      <c r="L14" s="37"/>
      <c r="M14" s="115"/>
      <c r="N14" s="116"/>
      <c r="O14" s="117"/>
      <c r="P14" s="121"/>
      <c r="Q14" s="118"/>
      <c r="R14" s="202" t="s">
        <v>105</v>
      </c>
      <c r="S14" s="116"/>
      <c r="T14" s="172">
        <v>950</v>
      </c>
      <c r="U14" s="433"/>
      <c r="V14" s="258"/>
      <c r="W14" s="19"/>
      <c r="X14" s="259"/>
    </row>
    <row r="15" spans="2:24" ht="19.5" customHeight="1">
      <c r="B15" s="37"/>
      <c r="C15" s="202" t="s">
        <v>283</v>
      </c>
      <c r="D15" s="300" t="s">
        <v>297</v>
      </c>
      <c r="E15" s="172">
        <v>1600</v>
      </c>
      <c r="F15" s="433"/>
      <c r="G15" s="38"/>
      <c r="H15" s="202"/>
      <c r="I15" s="297"/>
      <c r="J15" s="117"/>
      <c r="K15" s="43"/>
      <c r="L15" s="37"/>
      <c r="M15" s="115"/>
      <c r="N15" s="116"/>
      <c r="O15" s="117"/>
      <c r="P15" s="121"/>
      <c r="Q15" s="118"/>
      <c r="R15" s="202" t="s">
        <v>111</v>
      </c>
      <c r="S15" s="116"/>
      <c r="T15" s="172">
        <v>200</v>
      </c>
      <c r="U15" s="433"/>
      <c r="V15" s="258"/>
      <c r="W15" s="19"/>
      <c r="X15" s="259"/>
    </row>
    <row r="16" spans="2:24" ht="19.5" customHeight="1">
      <c r="B16" s="37"/>
      <c r="C16" s="204" t="s">
        <v>86</v>
      </c>
      <c r="D16" s="300" t="s">
        <v>297</v>
      </c>
      <c r="E16" s="172">
        <v>4600</v>
      </c>
      <c r="F16" s="433"/>
      <c r="G16" s="38"/>
      <c r="H16" s="202"/>
      <c r="I16" s="297"/>
      <c r="J16" s="117"/>
      <c r="K16" s="43"/>
      <c r="L16" s="37"/>
      <c r="M16" s="115"/>
      <c r="N16" s="116"/>
      <c r="O16" s="117"/>
      <c r="P16" s="121"/>
      <c r="Q16" s="118"/>
      <c r="R16" s="202" t="s">
        <v>114</v>
      </c>
      <c r="S16" s="116"/>
      <c r="T16" s="172">
        <v>700</v>
      </c>
      <c r="U16" s="433"/>
      <c r="V16" s="258"/>
      <c r="W16" s="19"/>
      <c r="X16" s="259"/>
    </row>
    <row r="17" spans="2:24" ht="19.5" customHeight="1">
      <c r="B17" s="37"/>
      <c r="C17" s="204" t="s">
        <v>284</v>
      </c>
      <c r="D17" s="300" t="s">
        <v>297</v>
      </c>
      <c r="E17" s="172">
        <v>2000</v>
      </c>
      <c r="F17" s="433"/>
      <c r="G17" s="38"/>
      <c r="H17" s="202"/>
      <c r="I17" s="297"/>
      <c r="J17" s="117"/>
      <c r="K17" s="43"/>
      <c r="L17" s="37"/>
      <c r="M17" s="115"/>
      <c r="N17" s="116"/>
      <c r="O17" s="117"/>
      <c r="P17" s="121"/>
      <c r="Q17" s="118"/>
      <c r="R17" s="202" t="s">
        <v>112</v>
      </c>
      <c r="S17" s="116"/>
      <c r="T17" s="172">
        <v>300</v>
      </c>
      <c r="U17" s="433"/>
      <c r="V17" s="258"/>
      <c r="W17" s="19"/>
      <c r="X17" s="259"/>
    </row>
    <row r="18" spans="2:24" ht="19.5" customHeight="1">
      <c r="B18" s="37"/>
      <c r="C18" s="204" t="s">
        <v>334</v>
      </c>
      <c r="D18" s="300" t="s">
        <v>297</v>
      </c>
      <c r="E18" s="172">
        <v>1750</v>
      </c>
      <c r="F18" s="433"/>
      <c r="G18" s="38"/>
      <c r="H18" s="202"/>
      <c r="I18" s="297"/>
      <c r="J18" s="117"/>
      <c r="K18" s="43"/>
      <c r="L18" s="37"/>
      <c r="M18" s="115"/>
      <c r="N18" s="116"/>
      <c r="O18" s="117"/>
      <c r="P18" s="121"/>
      <c r="Q18" s="118"/>
      <c r="R18" s="202" t="s">
        <v>113</v>
      </c>
      <c r="S18" s="116"/>
      <c r="T18" s="172">
        <v>700</v>
      </c>
      <c r="U18" s="433"/>
      <c r="V18" s="258"/>
      <c r="W18" s="19"/>
      <c r="X18" s="259"/>
    </row>
    <row r="19" spans="2:24" ht="19.5" customHeight="1">
      <c r="B19" s="37"/>
      <c r="C19" s="204" t="s">
        <v>335</v>
      </c>
      <c r="D19" s="300" t="s">
        <v>297</v>
      </c>
      <c r="E19" s="172">
        <v>5100</v>
      </c>
      <c r="F19" s="433"/>
      <c r="G19" s="38"/>
      <c r="H19" s="202"/>
      <c r="I19" s="297"/>
      <c r="J19" s="117"/>
      <c r="K19" s="43"/>
      <c r="L19" s="37"/>
      <c r="M19" s="115"/>
      <c r="N19" s="116"/>
      <c r="O19" s="117"/>
      <c r="P19" s="121"/>
      <c r="Q19" s="118"/>
      <c r="R19" s="115"/>
      <c r="S19" s="116"/>
      <c r="T19" s="172"/>
      <c r="U19" s="40"/>
      <c r="V19" s="258"/>
      <c r="W19" s="19"/>
      <c r="X19" s="259"/>
    </row>
    <row r="20" spans="2:24" ht="19.5" customHeight="1">
      <c r="B20" s="37"/>
      <c r="C20" s="204" t="s">
        <v>336</v>
      </c>
      <c r="D20" s="300" t="s">
        <v>297</v>
      </c>
      <c r="E20" s="172">
        <v>950</v>
      </c>
      <c r="F20" s="433"/>
      <c r="G20" s="38"/>
      <c r="H20" s="115"/>
      <c r="I20" s="297"/>
      <c r="J20" s="117"/>
      <c r="K20" s="43"/>
      <c r="L20" s="37"/>
      <c r="M20" s="115"/>
      <c r="N20" s="116"/>
      <c r="O20" s="117"/>
      <c r="P20" s="121"/>
      <c r="Q20" s="118"/>
      <c r="R20" s="115"/>
      <c r="S20" s="116"/>
      <c r="T20" s="117"/>
      <c r="U20" s="40"/>
      <c r="V20" s="258"/>
      <c r="W20" s="19"/>
      <c r="X20" s="259"/>
    </row>
    <row r="21" spans="2:24" ht="19.5" customHeight="1">
      <c r="B21" s="37"/>
      <c r="C21" s="204" t="s">
        <v>337</v>
      </c>
      <c r="D21" s="300" t="s">
        <v>297</v>
      </c>
      <c r="E21" s="172">
        <v>1450</v>
      </c>
      <c r="F21" s="433"/>
      <c r="G21" s="38"/>
      <c r="H21" s="115"/>
      <c r="I21" s="297"/>
      <c r="J21" s="117"/>
      <c r="K21" s="43"/>
      <c r="L21" s="37"/>
      <c r="M21" s="115"/>
      <c r="N21" s="116"/>
      <c r="O21" s="117"/>
      <c r="P21" s="121"/>
      <c r="Q21" s="118"/>
      <c r="R21" s="115"/>
      <c r="S21" s="116"/>
      <c r="T21" s="117"/>
      <c r="U21" s="40"/>
      <c r="V21" s="258"/>
      <c r="W21" s="19"/>
      <c r="X21" s="259"/>
    </row>
    <row r="22" spans="2:24" ht="19.5" customHeight="1">
      <c r="B22" s="37"/>
      <c r="C22" s="204" t="s">
        <v>87</v>
      </c>
      <c r="D22" s="300" t="s">
        <v>297</v>
      </c>
      <c r="E22" s="172">
        <v>1100</v>
      </c>
      <c r="F22" s="433"/>
      <c r="G22" s="38"/>
      <c r="H22" s="115"/>
      <c r="I22" s="297"/>
      <c r="J22" s="117"/>
      <c r="K22" s="43"/>
      <c r="L22" s="37"/>
      <c r="M22" s="115"/>
      <c r="N22" s="116"/>
      <c r="O22" s="117"/>
      <c r="P22" s="121"/>
      <c r="Q22" s="118"/>
      <c r="R22" s="115"/>
      <c r="S22" s="116"/>
      <c r="T22" s="117"/>
      <c r="U22" s="40"/>
      <c r="V22" s="258"/>
      <c r="W22" s="19"/>
      <c r="X22" s="259"/>
    </row>
    <row r="23" spans="2:24" ht="19.5" customHeight="1">
      <c r="B23" s="37"/>
      <c r="C23" s="204" t="s">
        <v>88</v>
      </c>
      <c r="D23" s="300" t="s">
        <v>297</v>
      </c>
      <c r="E23" s="172">
        <v>1550</v>
      </c>
      <c r="F23" s="433"/>
      <c r="G23" s="38"/>
      <c r="H23" s="202"/>
      <c r="I23" s="297"/>
      <c r="J23" s="117"/>
      <c r="K23" s="43"/>
      <c r="L23" s="37"/>
      <c r="M23" s="115"/>
      <c r="N23" s="116"/>
      <c r="O23" s="117"/>
      <c r="P23" s="121"/>
      <c r="Q23" s="118"/>
      <c r="R23" s="115"/>
      <c r="S23" s="116"/>
      <c r="T23" s="117"/>
      <c r="U23" s="40"/>
      <c r="V23" s="258"/>
      <c r="W23" s="19"/>
      <c r="X23" s="259"/>
    </row>
    <row r="24" spans="2:24" ht="19.5" customHeight="1">
      <c r="B24" s="37"/>
      <c r="C24" s="204" t="s">
        <v>89</v>
      </c>
      <c r="D24" s="300" t="s">
        <v>297</v>
      </c>
      <c r="E24" s="172">
        <v>1700</v>
      </c>
      <c r="F24" s="433"/>
      <c r="G24" s="38"/>
      <c r="H24" s="202"/>
      <c r="I24" s="297"/>
      <c r="J24" s="117"/>
      <c r="K24" s="43"/>
      <c r="L24" s="37"/>
      <c r="M24" s="115"/>
      <c r="N24" s="116"/>
      <c r="O24" s="117"/>
      <c r="P24" s="121"/>
      <c r="Q24" s="118"/>
      <c r="R24" s="115"/>
      <c r="S24" s="116"/>
      <c r="T24" s="117"/>
      <c r="U24" s="40"/>
      <c r="V24" s="258"/>
      <c r="W24" s="19"/>
      <c r="X24" s="259"/>
    </row>
    <row r="25" spans="2:24" ht="19.5" customHeight="1">
      <c r="B25" s="37"/>
      <c r="C25" s="204" t="s">
        <v>90</v>
      </c>
      <c r="D25" s="300" t="s">
        <v>297</v>
      </c>
      <c r="E25" s="172">
        <v>1700</v>
      </c>
      <c r="F25" s="433"/>
      <c r="G25" s="38"/>
      <c r="H25" s="202"/>
      <c r="I25" s="297"/>
      <c r="J25" s="117"/>
      <c r="K25" s="43"/>
      <c r="L25" s="37"/>
      <c r="M25" s="115"/>
      <c r="N25" s="116"/>
      <c r="O25" s="117"/>
      <c r="P25" s="121"/>
      <c r="Q25" s="118"/>
      <c r="R25" s="115"/>
      <c r="S25" s="116"/>
      <c r="T25" s="117"/>
      <c r="U25" s="40"/>
      <c r="V25" s="258"/>
      <c r="W25" s="19"/>
      <c r="X25" s="259"/>
    </row>
    <row r="26" spans="2:24" ht="19.5" customHeight="1">
      <c r="B26" s="37"/>
      <c r="C26" s="204" t="s">
        <v>98</v>
      </c>
      <c r="D26" s="300" t="s">
        <v>304</v>
      </c>
      <c r="E26" s="172">
        <v>3700</v>
      </c>
      <c r="F26" s="433"/>
      <c r="G26" s="38"/>
      <c r="H26" s="202"/>
      <c r="I26" s="297"/>
      <c r="J26" s="117"/>
      <c r="K26" s="43"/>
      <c r="L26" s="37"/>
      <c r="M26" s="115"/>
      <c r="N26" s="116"/>
      <c r="O26" s="117"/>
      <c r="P26" s="121"/>
      <c r="Q26" s="118"/>
      <c r="R26" s="115"/>
      <c r="S26" s="116"/>
      <c r="T26" s="117"/>
      <c r="U26" s="40"/>
      <c r="V26" s="258"/>
      <c r="W26" s="19"/>
      <c r="X26" s="259"/>
    </row>
    <row r="27" spans="2:24" ht="19.5" customHeight="1">
      <c r="B27" s="37"/>
      <c r="C27" s="204" t="s">
        <v>91</v>
      </c>
      <c r="D27" s="300" t="s">
        <v>297</v>
      </c>
      <c r="E27" s="172">
        <v>2000</v>
      </c>
      <c r="F27" s="433"/>
      <c r="G27" s="38"/>
      <c r="H27" s="202"/>
      <c r="I27" s="297"/>
      <c r="J27" s="172"/>
      <c r="K27" s="43"/>
      <c r="L27" s="37"/>
      <c r="M27" s="202"/>
      <c r="N27" s="178"/>
      <c r="O27" s="172"/>
      <c r="P27" s="193"/>
      <c r="Q27" s="194"/>
      <c r="R27" s="169"/>
      <c r="S27" s="178"/>
      <c r="T27" s="172"/>
      <c r="U27" s="40"/>
      <c r="V27" s="258"/>
      <c r="W27" s="19"/>
      <c r="X27" s="259"/>
    </row>
    <row r="28" spans="2:24" ht="19.5" customHeight="1">
      <c r="B28" s="37"/>
      <c r="C28" s="204" t="s">
        <v>92</v>
      </c>
      <c r="D28" s="300" t="s">
        <v>297</v>
      </c>
      <c r="E28" s="172">
        <v>1800</v>
      </c>
      <c r="F28" s="433"/>
      <c r="G28" s="38"/>
      <c r="H28" s="202"/>
      <c r="I28" s="297"/>
      <c r="J28" s="172"/>
      <c r="K28" s="43"/>
      <c r="L28" s="37"/>
      <c r="M28" s="202"/>
      <c r="N28" s="178"/>
      <c r="O28" s="172"/>
      <c r="P28" s="193"/>
      <c r="Q28" s="194"/>
      <c r="R28" s="169"/>
      <c r="S28" s="178"/>
      <c r="T28" s="172"/>
      <c r="U28" s="40"/>
      <c r="V28" s="258"/>
      <c r="W28" s="19"/>
      <c r="X28" s="259"/>
    </row>
    <row r="29" spans="2:24" ht="19.5" customHeight="1">
      <c r="B29" s="37"/>
      <c r="C29" s="204" t="s">
        <v>93</v>
      </c>
      <c r="D29" s="300" t="s">
        <v>297</v>
      </c>
      <c r="E29" s="172">
        <v>3300</v>
      </c>
      <c r="F29" s="433"/>
      <c r="G29" s="38"/>
      <c r="H29" s="202"/>
      <c r="I29" s="297"/>
      <c r="J29" s="172"/>
      <c r="K29" s="43"/>
      <c r="L29" s="37"/>
      <c r="M29" s="169"/>
      <c r="N29" s="178"/>
      <c r="O29" s="172"/>
      <c r="P29" s="193"/>
      <c r="Q29" s="194"/>
      <c r="R29" s="169"/>
      <c r="S29" s="178"/>
      <c r="T29" s="172"/>
      <c r="U29" s="40"/>
      <c r="V29" s="258"/>
      <c r="W29" s="19"/>
      <c r="X29" s="259"/>
    </row>
    <row r="30" spans="2:24" ht="19.5" customHeight="1">
      <c r="B30" s="37"/>
      <c r="C30" s="204" t="s">
        <v>94</v>
      </c>
      <c r="D30" s="300" t="s">
        <v>297</v>
      </c>
      <c r="E30" s="172">
        <v>1900</v>
      </c>
      <c r="F30" s="433"/>
      <c r="G30" s="38"/>
      <c r="H30" s="202"/>
      <c r="I30" s="297"/>
      <c r="J30" s="172"/>
      <c r="K30" s="43"/>
      <c r="L30" s="37"/>
      <c r="M30" s="169"/>
      <c r="N30" s="178"/>
      <c r="O30" s="172"/>
      <c r="P30" s="193"/>
      <c r="Q30" s="194"/>
      <c r="R30" s="169"/>
      <c r="S30" s="178"/>
      <c r="T30" s="172"/>
      <c r="U30" s="40"/>
      <c r="V30" s="258"/>
      <c r="W30" s="19"/>
      <c r="X30" s="259"/>
    </row>
    <row r="31" spans="2:24" ht="19.5" customHeight="1">
      <c r="B31" s="37"/>
      <c r="C31" s="204" t="s">
        <v>348</v>
      </c>
      <c r="D31" s="300" t="s">
        <v>297</v>
      </c>
      <c r="E31" s="172">
        <v>5500</v>
      </c>
      <c r="F31" s="433"/>
      <c r="G31" s="38"/>
      <c r="H31" s="202"/>
      <c r="I31" s="297"/>
      <c r="J31" s="172"/>
      <c r="K31" s="43"/>
      <c r="L31" s="37"/>
      <c r="M31" s="169"/>
      <c r="N31" s="178"/>
      <c r="O31" s="172"/>
      <c r="P31" s="193"/>
      <c r="Q31" s="194"/>
      <c r="R31" s="169"/>
      <c r="S31" s="178"/>
      <c r="T31" s="172"/>
      <c r="U31" s="40"/>
      <c r="V31" s="258"/>
      <c r="W31" s="19"/>
      <c r="X31" s="259"/>
    </row>
    <row r="32" spans="2:24" ht="19.5" customHeight="1">
      <c r="B32" s="37"/>
      <c r="C32" s="204" t="s">
        <v>99</v>
      </c>
      <c r="D32" s="300" t="s">
        <v>297</v>
      </c>
      <c r="E32" s="172">
        <v>1200</v>
      </c>
      <c r="F32" s="433"/>
      <c r="G32" s="38"/>
      <c r="H32" s="202"/>
      <c r="I32" s="297"/>
      <c r="J32" s="172"/>
      <c r="K32" s="43"/>
      <c r="L32" s="37"/>
      <c r="M32" s="169"/>
      <c r="N32" s="195"/>
      <c r="O32" s="172"/>
      <c r="P32" s="193"/>
      <c r="Q32" s="194"/>
      <c r="R32" s="169"/>
      <c r="S32" s="178"/>
      <c r="T32" s="172"/>
      <c r="U32" s="40"/>
      <c r="V32" s="258"/>
      <c r="W32" s="19"/>
      <c r="X32" s="259"/>
    </row>
    <row r="33" spans="2:24" ht="19.5" customHeight="1">
      <c r="B33" s="37"/>
      <c r="C33" s="204" t="s">
        <v>100</v>
      </c>
      <c r="D33" s="300" t="s">
        <v>297</v>
      </c>
      <c r="E33" s="172">
        <v>1700</v>
      </c>
      <c r="F33" s="433"/>
      <c r="G33" s="38"/>
      <c r="H33" s="202"/>
      <c r="I33" s="297"/>
      <c r="J33" s="172"/>
      <c r="K33" s="43"/>
      <c r="L33" s="37"/>
      <c r="M33" s="169"/>
      <c r="N33" s="178"/>
      <c r="O33" s="172"/>
      <c r="P33" s="193"/>
      <c r="Q33" s="194"/>
      <c r="R33" s="169"/>
      <c r="S33" s="178"/>
      <c r="T33" s="172"/>
      <c r="U33" s="40"/>
      <c r="V33" s="258"/>
      <c r="W33" s="19"/>
      <c r="X33" s="259"/>
    </row>
    <row r="34" spans="2:24" ht="19.5" customHeight="1">
      <c r="B34" s="37"/>
      <c r="C34" s="226" t="s">
        <v>101</v>
      </c>
      <c r="D34" s="301" t="s">
        <v>304</v>
      </c>
      <c r="E34" s="207">
        <v>1800</v>
      </c>
      <c r="F34" s="433"/>
      <c r="G34" s="38"/>
      <c r="H34" s="202"/>
      <c r="I34" s="297"/>
      <c r="J34" s="172"/>
      <c r="K34" s="43"/>
      <c r="L34" s="37"/>
      <c r="M34" s="169"/>
      <c r="N34" s="178"/>
      <c r="O34" s="172"/>
      <c r="P34" s="193"/>
      <c r="Q34" s="194"/>
      <c r="R34" s="169"/>
      <c r="S34" s="178"/>
      <c r="T34" s="172"/>
      <c r="U34" s="40"/>
      <c r="V34" s="258"/>
      <c r="W34" s="19"/>
      <c r="X34" s="259"/>
    </row>
    <row r="35" spans="2:24" ht="19.5" customHeight="1">
      <c r="B35" s="37"/>
      <c r="C35" s="226"/>
      <c r="D35" s="301"/>
      <c r="E35" s="207"/>
      <c r="F35" s="77"/>
      <c r="G35" s="38"/>
      <c r="H35" s="202"/>
      <c r="I35" s="297"/>
      <c r="J35" s="172"/>
      <c r="K35" s="43"/>
      <c r="L35" s="37"/>
      <c r="M35" s="169"/>
      <c r="N35" s="178"/>
      <c r="O35" s="172"/>
      <c r="P35" s="193"/>
      <c r="Q35" s="194"/>
      <c r="R35" s="169"/>
      <c r="S35" s="178"/>
      <c r="T35" s="172"/>
      <c r="U35" s="40"/>
      <c r="V35" s="258"/>
      <c r="W35" s="19"/>
      <c r="X35" s="259"/>
    </row>
    <row r="36" spans="2:24" ht="19.5" customHeight="1">
      <c r="B36" s="82"/>
      <c r="C36" s="232"/>
      <c r="D36" s="430"/>
      <c r="E36" s="207"/>
      <c r="F36" s="440"/>
      <c r="G36" s="83"/>
      <c r="H36" s="226"/>
      <c r="I36" s="319"/>
      <c r="J36" s="450"/>
      <c r="K36" s="239"/>
      <c r="L36" s="82"/>
      <c r="M36" s="226"/>
      <c r="N36" s="451"/>
      <c r="O36" s="207"/>
      <c r="P36" s="452"/>
      <c r="Q36" s="453"/>
      <c r="R36" s="189"/>
      <c r="S36" s="451"/>
      <c r="T36" s="207"/>
      <c r="U36" s="84"/>
      <c r="V36" s="258"/>
      <c r="W36" s="19"/>
      <c r="X36" s="259"/>
    </row>
    <row r="37" spans="2:24" ht="19.5" customHeight="1">
      <c r="B37" s="576" t="s">
        <v>1</v>
      </c>
      <c r="C37" s="577"/>
      <c r="D37" s="577"/>
      <c r="E37" s="54">
        <f>SUM(E6:E36)</f>
        <v>63250</v>
      </c>
      <c r="F37" s="34">
        <f>SUM(F6:F36)</f>
        <v>0</v>
      </c>
      <c r="G37" s="577" t="s">
        <v>1</v>
      </c>
      <c r="H37" s="577"/>
      <c r="I37" s="577"/>
      <c r="J37" s="54">
        <f>SUM(J6:J36)</f>
        <v>0</v>
      </c>
      <c r="K37" s="16">
        <f>SUM(K6:K36)</f>
        <v>0</v>
      </c>
      <c r="L37" s="576" t="s">
        <v>1</v>
      </c>
      <c r="M37" s="577"/>
      <c r="N37" s="577"/>
      <c r="O37" s="54">
        <f>SUM(O6:O36)</f>
        <v>6150</v>
      </c>
      <c r="P37" s="34">
        <f>SUM(P6:P36)</f>
        <v>0</v>
      </c>
      <c r="Q37" s="577" t="s">
        <v>1</v>
      </c>
      <c r="R37" s="577"/>
      <c r="S37" s="577"/>
      <c r="T37" s="54">
        <f>SUM(T6:T36)</f>
        <v>6650</v>
      </c>
      <c r="U37" s="34">
        <f>SUM(U6:U36)</f>
        <v>0</v>
      </c>
      <c r="V37" s="260"/>
      <c r="W37" s="72"/>
      <c r="X37" s="261"/>
    </row>
    <row r="38" spans="2:29" s="3" customFormat="1" ht="13.5" customHeight="1">
      <c r="B38" s="11" t="s">
        <v>487</v>
      </c>
      <c r="C38" s="9"/>
      <c r="D38" s="1"/>
      <c r="E38" s="442"/>
      <c r="F38" s="443"/>
      <c r="G38" s="1"/>
      <c r="H38" s="1"/>
      <c r="I38" s="1"/>
      <c r="J38" s="442"/>
      <c r="K38" s="444"/>
      <c r="L38" s="1"/>
      <c r="M38" s="1"/>
      <c r="N38" s="1"/>
      <c r="O38" s="442"/>
      <c r="P38" s="445"/>
      <c r="Q38" s="1"/>
      <c r="R38" s="1"/>
      <c r="S38" s="1"/>
      <c r="T38" s="442"/>
      <c r="U38" s="444"/>
      <c r="V38" s="1"/>
      <c r="W38" s="1"/>
      <c r="X38" s="1"/>
      <c r="Y38" s="445"/>
      <c r="Z38" s="447"/>
      <c r="AA38" s="448"/>
      <c r="AB38" s="441"/>
      <c r="AC38" s="447"/>
    </row>
    <row r="39" spans="2:28" s="3" customFormat="1" ht="14.25" customHeight="1">
      <c r="B39" s="519" t="s">
        <v>489</v>
      </c>
      <c r="C39" s="520"/>
      <c r="D39" s="520"/>
      <c r="E39" s="520"/>
      <c r="F39" s="520"/>
      <c r="G39" s="520"/>
      <c r="H39" s="520"/>
      <c r="I39" s="520"/>
      <c r="J39" s="520"/>
      <c r="K39" s="520"/>
      <c r="L39" s="520"/>
      <c r="M39" s="520"/>
      <c r="N39" s="520"/>
      <c r="O39" s="520"/>
      <c r="P39" s="520"/>
      <c r="Q39" s="520"/>
      <c r="R39" s="520"/>
      <c r="S39" s="520"/>
      <c r="T39" s="520"/>
      <c r="U39" s="520"/>
      <c r="V39" s="520"/>
      <c r="W39" s="520"/>
      <c r="X39" s="520"/>
      <c r="Y39" s="413"/>
      <c r="Z39" s="413"/>
      <c r="AA39" s="413"/>
      <c r="AB39" s="413"/>
    </row>
    <row r="40" spans="2:28" s="3" customFormat="1" ht="14.25" customHeight="1">
      <c r="B40" s="519" t="s">
        <v>485</v>
      </c>
      <c r="C40" s="520"/>
      <c r="D40" s="520"/>
      <c r="E40" s="520"/>
      <c r="F40" s="520"/>
      <c r="G40" s="520"/>
      <c r="H40" s="520"/>
      <c r="I40" s="520"/>
      <c r="J40" s="520"/>
      <c r="K40" s="520"/>
      <c r="L40" s="520"/>
      <c r="M40" s="520"/>
      <c r="N40" s="520"/>
      <c r="O40" s="520"/>
      <c r="P40" s="520"/>
      <c r="Q40" s="520"/>
      <c r="R40" s="520"/>
      <c r="S40" s="520"/>
      <c r="T40" s="520"/>
      <c r="U40" s="520"/>
      <c r="V40" s="520"/>
      <c r="W40" s="520"/>
      <c r="X40" s="520"/>
      <c r="Y40" s="413"/>
      <c r="Z40" s="413"/>
      <c r="AA40" s="413"/>
      <c r="AB40" s="413"/>
    </row>
    <row r="41" spans="2:28" s="3" customFormat="1" ht="13.5">
      <c r="B41" s="519" t="s">
        <v>486</v>
      </c>
      <c r="C41" s="520"/>
      <c r="D41" s="520"/>
      <c r="E41" s="520"/>
      <c r="F41" s="520"/>
      <c r="G41" s="520"/>
      <c r="H41" s="520"/>
      <c r="I41" s="520"/>
      <c r="J41" s="520"/>
      <c r="K41" s="520"/>
      <c r="L41" s="520"/>
      <c r="M41" s="520"/>
      <c r="N41" s="520"/>
      <c r="O41" s="520"/>
      <c r="P41" s="520"/>
      <c r="Q41" s="520"/>
      <c r="R41" s="520"/>
      <c r="S41" s="520"/>
      <c r="T41" s="520"/>
      <c r="U41" s="520"/>
      <c r="V41" s="520"/>
      <c r="W41" s="520"/>
      <c r="X41" s="520"/>
      <c r="Y41" s="413"/>
      <c r="Z41" s="413"/>
      <c r="AA41" s="413"/>
      <c r="AB41" s="413"/>
    </row>
    <row r="42" spans="2:25" s="3" customFormat="1" ht="8.25" customHeight="1">
      <c r="B42" s="11"/>
      <c r="C42" s="1"/>
      <c r="D42" s="1"/>
      <c r="E42" s="442"/>
      <c r="F42" s="443"/>
      <c r="G42" s="1"/>
      <c r="H42" s="1"/>
      <c r="I42" s="1"/>
      <c r="J42" s="442"/>
      <c r="K42" s="444"/>
      <c r="L42" s="1"/>
      <c r="M42" s="1"/>
      <c r="N42" s="1"/>
      <c r="O42" s="442"/>
      <c r="P42" s="445"/>
      <c r="Q42" s="1"/>
      <c r="R42" s="1"/>
      <c r="S42" s="1"/>
      <c r="T42" s="442"/>
      <c r="U42" s="444"/>
      <c r="V42" s="1"/>
      <c r="W42" s="1"/>
      <c r="X42" s="1"/>
      <c r="Y42" s="445"/>
    </row>
    <row r="43" spans="2:24" ht="18" customHeight="1">
      <c r="B43" s="18" t="s">
        <v>344</v>
      </c>
      <c r="C43" s="19"/>
      <c r="E43" s="19"/>
      <c r="F43" s="19"/>
      <c r="J43" s="19"/>
      <c r="K43" s="19"/>
      <c r="M43" s="19"/>
      <c r="O43" s="19"/>
      <c r="P43" s="19"/>
      <c r="R43" s="20"/>
      <c r="T43" s="25"/>
      <c r="U43" s="26"/>
      <c r="W43" s="547" t="str">
        <f>'三河集計表'!O31</f>
        <v>（2021年10月現在）</v>
      </c>
      <c r="X43" s="548"/>
    </row>
    <row r="44" ht="11.25" customHeight="1"/>
  </sheetData>
  <sheetProtection password="CCCF" sheet="1" selectLockedCells="1"/>
  <mergeCells count="30">
    <mergeCell ref="B37:D37"/>
    <mergeCell ref="G37:I37"/>
    <mergeCell ref="L37:N37"/>
    <mergeCell ref="Q37:S37"/>
    <mergeCell ref="V5:X5"/>
    <mergeCell ref="W43:X43"/>
    <mergeCell ref="B39:X39"/>
    <mergeCell ref="B40:X40"/>
    <mergeCell ref="B41:X41"/>
    <mergeCell ref="C4:E4"/>
    <mergeCell ref="F4:G4"/>
    <mergeCell ref="H4:I4"/>
    <mergeCell ref="O4:P4"/>
    <mergeCell ref="Q4:R4"/>
    <mergeCell ref="B5:E5"/>
    <mergeCell ref="G5:J5"/>
    <mergeCell ref="L5:O5"/>
    <mergeCell ref="Q5:T5"/>
    <mergeCell ref="E3:F3"/>
    <mergeCell ref="M3:N3"/>
    <mergeCell ref="O3:S3"/>
    <mergeCell ref="T3:U3"/>
    <mergeCell ref="V3:W3"/>
    <mergeCell ref="G3:L3"/>
    <mergeCell ref="E2:F2"/>
    <mergeCell ref="M2:N2"/>
    <mergeCell ref="O2:S2"/>
    <mergeCell ref="T2:U2"/>
    <mergeCell ref="V2:X2"/>
    <mergeCell ref="G2:L2"/>
  </mergeCells>
  <conditionalFormatting sqref="F6">
    <cfRule type="expression" priority="52" dxfId="0" stopIfTrue="1">
      <formula>F6&gt;E6</formula>
    </cfRule>
  </conditionalFormatting>
  <conditionalFormatting sqref="F7">
    <cfRule type="expression" priority="51" dxfId="0" stopIfTrue="1">
      <formula>F7&gt;E7</formula>
    </cfRule>
  </conditionalFormatting>
  <conditionalFormatting sqref="F8">
    <cfRule type="expression" priority="50" dxfId="0" stopIfTrue="1">
      <formula>F8&gt;E8</formula>
    </cfRule>
  </conditionalFormatting>
  <conditionalFormatting sqref="F9">
    <cfRule type="expression" priority="49" dxfId="0" stopIfTrue="1">
      <formula>F9&gt;E9</formula>
    </cfRule>
  </conditionalFormatting>
  <conditionalFormatting sqref="F10">
    <cfRule type="expression" priority="48" dxfId="0" stopIfTrue="1">
      <formula>F10&gt;E10</formula>
    </cfRule>
  </conditionalFormatting>
  <conditionalFormatting sqref="F11">
    <cfRule type="expression" priority="47" dxfId="0" stopIfTrue="1">
      <formula>F11&gt;E11</formula>
    </cfRule>
  </conditionalFormatting>
  <conditionalFormatting sqref="F12">
    <cfRule type="expression" priority="46" dxfId="0" stopIfTrue="1">
      <formula>F12&gt;E12</formula>
    </cfRule>
  </conditionalFormatting>
  <conditionalFormatting sqref="F13">
    <cfRule type="expression" priority="45" dxfId="0" stopIfTrue="1">
      <formula>F13&gt;E13</formula>
    </cfRule>
  </conditionalFormatting>
  <conditionalFormatting sqref="F14">
    <cfRule type="expression" priority="44" dxfId="0" stopIfTrue="1">
      <formula>F14&gt;E14</formula>
    </cfRule>
  </conditionalFormatting>
  <conditionalFormatting sqref="F15">
    <cfRule type="expression" priority="43" dxfId="0" stopIfTrue="1">
      <formula>F15&gt;E15</formula>
    </cfRule>
  </conditionalFormatting>
  <conditionalFormatting sqref="F16">
    <cfRule type="expression" priority="42" dxfId="0" stopIfTrue="1">
      <formula>F16&gt;E16</formula>
    </cfRule>
  </conditionalFormatting>
  <conditionalFormatting sqref="F17">
    <cfRule type="expression" priority="41" dxfId="0" stopIfTrue="1">
      <formula>F17&gt;E17</formula>
    </cfRule>
  </conditionalFormatting>
  <conditionalFormatting sqref="F18">
    <cfRule type="expression" priority="40" dxfId="0" stopIfTrue="1">
      <formula>F18&gt;E18</formula>
    </cfRule>
  </conditionalFormatting>
  <conditionalFormatting sqref="F19">
    <cfRule type="expression" priority="39" dxfId="0" stopIfTrue="1">
      <formula>F19&gt;E19</formula>
    </cfRule>
  </conditionalFormatting>
  <conditionalFormatting sqref="F20">
    <cfRule type="expression" priority="38" dxfId="0" stopIfTrue="1">
      <formula>F20&gt;E20</formula>
    </cfRule>
  </conditionalFormatting>
  <conditionalFormatting sqref="F21">
    <cfRule type="expression" priority="37" dxfId="0" stopIfTrue="1">
      <formula>F21&gt;E21</formula>
    </cfRule>
  </conditionalFormatting>
  <conditionalFormatting sqref="F22">
    <cfRule type="expression" priority="36" dxfId="0" stopIfTrue="1">
      <formula>F22&gt;E22</formula>
    </cfRule>
  </conditionalFormatting>
  <conditionalFormatting sqref="F23">
    <cfRule type="expression" priority="35" dxfId="0" stopIfTrue="1">
      <formula>F23&gt;E23</formula>
    </cfRule>
  </conditionalFormatting>
  <conditionalFormatting sqref="F24">
    <cfRule type="expression" priority="34" dxfId="0" stopIfTrue="1">
      <formula>F24&gt;E24</formula>
    </cfRule>
  </conditionalFormatting>
  <conditionalFormatting sqref="F25">
    <cfRule type="expression" priority="33" dxfId="0" stopIfTrue="1">
      <formula>F25&gt;E25</formula>
    </cfRule>
  </conditionalFormatting>
  <conditionalFormatting sqref="F26">
    <cfRule type="expression" priority="32" dxfId="0" stopIfTrue="1">
      <formula>F26&gt;E26</formula>
    </cfRule>
  </conditionalFormatting>
  <conditionalFormatting sqref="F27">
    <cfRule type="expression" priority="28" dxfId="0" stopIfTrue="1">
      <formula>F27&gt;E27</formula>
    </cfRule>
  </conditionalFormatting>
  <conditionalFormatting sqref="F28">
    <cfRule type="expression" priority="27" dxfId="0" stopIfTrue="1">
      <formula>F28&gt;E28</formula>
    </cfRule>
  </conditionalFormatting>
  <conditionalFormatting sqref="F29">
    <cfRule type="expression" priority="26" dxfId="0" stopIfTrue="1">
      <formula>F29&gt;E29</formula>
    </cfRule>
  </conditionalFormatting>
  <conditionalFormatting sqref="F30">
    <cfRule type="expression" priority="25" dxfId="0" stopIfTrue="1">
      <formula>F30&gt;E30</formula>
    </cfRule>
  </conditionalFormatting>
  <conditionalFormatting sqref="F31">
    <cfRule type="expression" priority="24" dxfId="0" stopIfTrue="1">
      <formula>F31&gt;E31</formula>
    </cfRule>
  </conditionalFormatting>
  <conditionalFormatting sqref="F32">
    <cfRule type="expression" priority="23" dxfId="0" stopIfTrue="1">
      <formula>F32&gt;E32</formula>
    </cfRule>
  </conditionalFormatting>
  <conditionalFormatting sqref="F33">
    <cfRule type="expression" priority="22" dxfId="0" stopIfTrue="1">
      <formula>F33&gt;E33</formula>
    </cfRule>
  </conditionalFormatting>
  <conditionalFormatting sqref="F34">
    <cfRule type="expression" priority="21" dxfId="0" stopIfTrue="1">
      <formula>F34&gt;E34</formula>
    </cfRule>
  </conditionalFormatting>
  <conditionalFormatting sqref="F35">
    <cfRule type="expression" priority="19" dxfId="0" stopIfTrue="1">
      <formula>F35&gt;E35</formula>
    </cfRule>
  </conditionalFormatting>
  <conditionalFormatting sqref="F36">
    <cfRule type="expression" priority="18" dxfId="0" stopIfTrue="1">
      <formula>F36&gt;E36</formula>
    </cfRule>
  </conditionalFormatting>
  <conditionalFormatting sqref="P6">
    <cfRule type="expression" priority="17" dxfId="0" stopIfTrue="1">
      <formula>P6&gt;O6</formula>
    </cfRule>
  </conditionalFormatting>
  <conditionalFormatting sqref="P7">
    <cfRule type="expression" priority="16" dxfId="0" stopIfTrue="1">
      <formula>P7&gt;O7</formula>
    </cfRule>
  </conditionalFormatting>
  <conditionalFormatting sqref="P8">
    <cfRule type="expression" priority="15" dxfId="0" stopIfTrue="1">
      <formula>P8&gt;O8</formula>
    </cfRule>
  </conditionalFormatting>
  <conditionalFormatting sqref="P9">
    <cfRule type="expression" priority="14" dxfId="0" stopIfTrue="1">
      <formula>P9&gt;O9</formula>
    </cfRule>
  </conditionalFormatting>
  <conditionalFormatting sqref="U6">
    <cfRule type="expression" priority="13" dxfId="0" stopIfTrue="1">
      <formula>U6&gt;T6</formula>
    </cfRule>
  </conditionalFormatting>
  <conditionalFormatting sqref="U7">
    <cfRule type="expression" priority="12" dxfId="0" stopIfTrue="1">
      <formula>U7&gt;T7</formula>
    </cfRule>
  </conditionalFormatting>
  <conditionalFormatting sqref="U8">
    <cfRule type="expression" priority="11" dxfId="0" stopIfTrue="1">
      <formula>U8&gt;T8</formula>
    </cfRule>
  </conditionalFormatting>
  <conditionalFormatting sqref="U9">
    <cfRule type="expression" priority="10" dxfId="0" stopIfTrue="1">
      <formula>U9&gt;T9</formula>
    </cfRule>
  </conditionalFormatting>
  <conditionalFormatting sqref="U10">
    <cfRule type="expression" priority="9" dxfId="0" stopIfTrue="1">
      <formula>U10&gt;T10</formula>
    </cfRule>
  </conditionalFormatting>
  <conditionalFormatting sqref="U11">
    <cfRule type="expression" priority="8" dxfId="0" stopIfTrue="1">
      <formula>U11&gt;T11</formula>
    </cfRule>
  </conditionalFormatting>
  <conditionalFormatting sqref="U12">
    <cfRule type="expression" priority="7" dxfId="0" stopIfTrue="1">
      <formula>U12&gt;T12</formula>
    </cfRule>
  </conditionalFormatting>
  <conditionalFormatting sqref="U13">
    <cfRule type="expression" priority="6" dxfId="0" stopIfTrue="1">
      <formula>U13&gt;T13</formula>
    </cfRule>
  </conditionalFormatting>
  <conditionalFormatting sqref="U14">
    <cfRule type="expression" priority="5" dxfId="0" stopIfTrue="1">
      <formula>U14&gt;T14</formula>
    </cfRule>
  </conditionalFormatting>
  <conditionalFormatting sqref="U15">
    <cfRule type="expression" priority="4" dxfId="0" stopIfTrue="1">
      <formula>U15&gt;T15</formula>
    </cfRule>
  </conditionalFormatting>
  <conditionalFormatting sqref="U16">
    <cfRule type="expression" priority="3" dxfId="0" stopIfTrue="1">
      <formula>U16&gt;T16</formula>
    </cfRule>
  </conditionalFormatting>
  <conditionalFormatting sqref="U17">
    <cfRule type="expression" priority="2" dxfId="0" stopIfTrue="1">
      <formula>U17&gt;T17</formula>
    </cfRule>
  </conditionalFormatting>
  <conditionalFormatting sqref="U18">
    <cfRule type="expression" priority="1" dxfId="0" stopIfTrue="1">
      <formula>U18&gt;T18</formula>
    </cfRule>
  </conditionalFormatting>
  <dataValidations count="4">
    <dataValidation operator="lessThanOrEqual" allowBlank="1" showInputMessage="1" showErrorMessage="1" sqref="N36 M34:N35 O14:O36 T19:T36 J11:J13 S6:S36 R19:R36 M14:M26 M29:M33 I14:I36 N6:N33 J15:J35 H20:H22 P10:P36 B38:B42 C38:Y38 C42:Y42"/>
    <dataValidation type="whole" operator="lessThanOrEqual" allowBlank="1" showInputMessage="1" showErrorMessage="1" sqref="Q6:Q36">
      <formula1>O6</formula1>
    </dataValidation>
    <dataValidation type="custom" allowBlank="1" showInputMessage="1" showErrorMessage="1" sqref="K6:K7">
      <formula1>AND(K6&lt;=J6,MOD(K6,50)=0)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P6:P9 F6:F36 U6:U18">
      <formula1>AND(P6&lt;=O6,MOD(P6,50)=0)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3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4921875" style="18" customWidth="1"/>
    <col min="2" max="2" width="3.00390625" style="18" customWidth="1"/>
    <col min="3" max="3" width="13.25390625" style="18" customWidth="1"/>
    <col min="4" max="4" width="4.75390625" style="18" customWidth="1"/>
    <col min="5" max="5" width="8.125" style="18" customWidth="1"/>
    <col min="6" max="6" width="9.75390625" style="18" customWidth="1"/>
    <col min="7" max="7" width="0.74609375" style="18" customWidth="1"/>
    <col min="8" max="8" width="13.25390625" style="18" customWidth="1"/>
    <col min="9" max="9" width="3.50390625" style="18" customWidth="1"/>
    <col min="10" max="10" width="7.75390625" style="18" customWidth="1"/>
    <col min="11" max="11" width="8.625" style="18" customWidth="1"/>
    <col min="12" max="12" width="0.875" style="18" customWidth="1"/>
    <col min="13" max="13" width="13.25390625" style="18" customWidth="1"/>
    <col min="14" max="14" width="4.625" style="18" customWidth="1"/>
    <col min="15" max="15" width="7.75390625" style="18" customWidth="1"/>
    <col min="16" max="16" width="8.625" style="18" customWidth="1"/>
    <col min="17" max="17" width="1.00390625" style="18" customWidth="1"/>
    <col min="18" max="18" width="13.25390625" style="18" customWidth="1"/>
    <col min="19" max="19" width="3.625" style="18" customWidth="1"/>
    <col min="20" max="20" width="7.75390625" style="18" customWidth="1"/>
    <col min="21" max="21" width="8.625" style="18" customWidth="1"/>
    <col min="22" max="22" width="0.74609375" style="18" customWidth="1"/>
    <col min="23" max="23" width="24.625" style="18" customWidth="1"/>
    <col min="24" max="24" width="8.875" style="18" customWidth="1"/>
    <col min="25" max="16384" width="9.00390625" style="18" customWidth="1"/>
  </cols>
  <sheetData>
    <row r="1" spans="7:149" ht="8.25" customHeight="1">
      <c r="G1" s="19"/>
      <c r="H1" s="19"/>
      <c r="I1" s="19"/>
      <c r="J1" s="20"/>
      <c r="K1" s="20"/>
      <c r="L1" s="19"/>
      <c r="M1" s="19"/>
      <c r="N1" s="19"/>
      <c r="O1" s="20"/>
      <c r="P1" s="20"/>
      <c r="Q1" s="19"/>
      <c r="R1" s="20"/>
      <c r="S1" s="19"/>
      <c r="T1" s="20"/>
      <c r="U1" s="20"/>
      <c r="V1" s="19"/>
      <c r="W1" s="20"/>
      <c r="X1" s="20"/>
      <c r="ES1" s="19"/>
    </row>
    <row r="2" spans="2:149" ht="28.5" customHeight="1">
      <c r="B2" s="8" t="s">
        <v>9</v>
      </c>
      <c r="C2" s="8"/>
      <c r="D2" s="8"/>
      <c r="E2" s="576" t="s">
        <v>2</v>
      </c>
      <c r="F2" s="578"/>
      <c r="G2" s="603">
        <f>'三河集計表'!E3</f>
        <v>0</v>
      </c>
      <c r="H2" s="603"/>
      <c r="I2" s="603"/>
      <c r="J2" s="603"/>
      <c r="K2" s="603"/>
      <c r="L2" s="603"/>
      <c r="M2" s="598" t="s">
        <v>3</v>
      </c>
      <c r="N2" s="599"/>
      <c r="O2" s="600">
        <f>'三河集計表'!J3</f>
        <v>0</v>
      </c>
      <c r="P2" s="601"/>
      <c r="Q2" s="601"/>
      <c r="R2" s="601"/>
      <c r="S2" s="602"/>
      <c r="T2" s="576" t="s">
        <v>4</v>
      </c>
      <c r="U2" s="578"/>
      <c r="V2" s="603">
        <f>'三河集計表'!N3</f>
        <v>0</v>
      </c>
      <c r="W2" s="603"/>
      <c r="X2" s="604"/>
      <c r="ES2" s="19"/>
    </row>
    <row r="3" spans="1:24" ht="28.5" customHeight="1">
      <c r="A3" s="19"/>
      <c r="B3" s="29"/>
      <c r="C3" s="29"/>
      <c r="D3" s="29"/>
      <c r="E3" s="583" t="s">
        <v>5</v>
      </c>
      <c r="F3" s="589"/>
      <c r="G3" s="597">
        <f>'三河集計表'!E4</f>
        <v>0</v>
      </c>
      <c r="H3" s="597"/>
      <c r="I3" s="597"/>
      <c r="J3" s="597"/>
      <c r="K3" s="597"/>
      <c r="L3" s="597"/>
      <c r="M3" s="590" t="s">
        <v>6</v>
      </c>
      <c r="N3" s="591"/>
      <c r="O3" s="592">
        <f>'三河集計表'!J4</f>
        <v>0</v>
      </c>
      <c r="P3" s="593"/>
      <c r="Q3" s="593"/>
      <c r="R3" s="593"/>
      <c r="S3" s="594"/>
      <c r="T3" s="583" t="s">
        <v>7</v>
      </c>
      <c r="U3" s="589"/>
      <c r="V3" s="595">
        <f>SUM(O4+O20)</f>
        <v>0</v>
      </c>
      <c r="W3" s="596"/>
      <c r="X3" s="46" t="s">
        <v>0</v>
      </c>
    </row>
    <row r="4" spans="2:46" ht="30" customHeight="1">
      <c r="B4" s="19"/>
      <c r="C4" s="586" t="s">
        <v>125</v>
      </c>
      <c r="D4" s="586"/>
      <c r="E4" s="586"/>
      <c r="F4" s="587" t="s">
        <v>8</v>
      </c>
      <c r="G4" s="587"/>
      <c r="H4" s="588">
        <f>SUM(E19+J19+O19+T19)</f>
        <v>10300</v>
      </c>
      <c r="I4" s="587"/>
      <c r="J4" s="5" t="s">
        <v>0</v>
      </c>
      <c r="K4" s="5" t="s">
        <v>11</v>
      </c>
      <c r="L4" s="6"/>
      <c r="M4" s="7" t="s">
        <v>10</v>
      </c>
      <c r="N4" s="6"/>
      <c r="O4" s="579">
        <f>SUM(F19+K19+P19+U19)</f>
        <v>0</v>
      </c>
      <c r="P4" s="580"/>
      <c r="Q4" s="581" t="s">
        <v>0</v>
      </c>
      <c r="R4" s="581"/>
      <c r="S4" s="19"/>
      <c r="T4" s="26"/>
      <c r="U4" s="26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</row>
    <row r="5" spans="2:24" ht="19.5" customHeight="1">
      <c r="B5" s="576" t="s">
        <v>14</v>
      </c>
      <c r="C5" s="577"/>
      <c r="D5" s="577"/>
      <c r="E5" s="577"/>
      <c r="F5" s="42" t="s">
        <v>12</v>
      </c>
      <c r="G5" s="577" t="s">
        <v>15</v>
      </c>
      <c r="H5" s="577"/>
      <c r="I5" s="577"/>
      <c r="J5" s="577"/>
      <c r="K5" s="49" t="s">
        <v>12</v>
      </c>
      <c r="L5" s="576" t="s">
        <v>16</v>
      </c>
      <c r="M5" s="577"/>
      <c r="N5" s="577"/>
      <c r="O5" s="582"/>
      <c r="P5" s="24" t="s">
        <v>12</v>
      </c>
      <c r="Q5" s="576" t="s">
        <v>13</v>
      </c>
      <c r="R5" s="577"/>
      <c r="S5" s="577"/>
      <c r="T5" s="582"/>
      <c r="U5" s="24" t="s">
        <v>12</v>
      </c>
      <c r="V5" s="576" t="s">
        <v>298</v>
      </c>
      <c r="W5" s="577"/>
      <c r="X5" s="578"/>
    </row>
    <row r="6" spans="2:24" ht="19.5" customHeight="1">
      <c r="B6" s="33"/>
      <c r="C6" s="407" t="s">
        <v>115</v>
      </c>
      <c r="D6" s="408" t="s">
        <v>305</v>
      </c>
      <c r="E6" s="481">
        <v>1850</v>
      </c>
      <c r="F6" s="432"/>
      <c r="G6" s="20"/>
      <c r="H6" s="199"/>
      <c r="I6" s="298"/>
      <c r="J6" s="186"/>
      <c r="K6" s="137"/>
      <c r="L6" s="47"/>
      <c r="M6" s="199"/>
      <c r="N6" s="298"/>
      <c r="O6" s="183"/>
      <c r="P6" s="55"/>
      <c r="Q6" s="33"/>
      <c r="R6" s="202" t="s">
        <v>126</v>
      </c>
      <c r="S6" s="38"/>
      <c r="T6" s="58">
        <v>450</v>
      </c>
      <c r="U6" s="432"/>
      <c r="V6" s="258"/>
      <c r="W6" s="19"/>
      <c r="X6" s="259"/>
    </row>
    <row r="7" spans="2:24" ht="19.5" customHeight="1">
      <c r="B7" s="37"/>
      <c r="C7" s="204" t="s">
        <v>116</v>
      </c>
      <c r="D7" s="300" t="s">
        <v>305</v>
      </c>
      <c r="E7" s="292">
        <v>1700</v>
      </c>
      <c r="F7" s="433"/>
      <c r="G7" s="38"/>
      <c r="H7" s="202"/>
      <c r="I7" s="299"/>
      <c r="J7" s="126"/>
      <c r="K7" s="70"/>
      <c r="L7" s="37"/>
      <c r="M7" s="202"/>
      <c r="N7" s="299"/>
      <c r="O7" s="117"/>
      <c r="P7" s="40"/>
      <c r="Q7" s="37"/>
      <c r="R7" s="202"/>
      <c r="S7" s="38"/>
      <c r="T7" s="117"/>
      <c r="U7" s="40"/>
      <c r="V7" s="258"/>
      <c r="W7" s="19"/>
      <c r="X7" s="259"/>
    </row>
    <row r="8" spans="2:24" ht="19.5" customHeight="1">
      <c r="B8" s="37"/>
      <c r="C8" s="204" t="s">
        <v>117</v>
      </c>
      <c r="D8" s="300" t="s">
        <v>305</v>
      </c>
      <c r="E8" s="292">
        <v>800</v>
      </c>
      <c r="F8" s="433"/>
      <c r="G8" s="38"/>
      <c r="H8" s="202"/>
      <c r="I8" s="299"/>
      <c r="J8" s="126"/>
      <c r="K8" s="70"/>
      <c r="L8" s="37"/>
      <c r="M8" s="202"/>
      <c r="N8" s="299"/>
      <c r="O8" s="117"/>
      <c r="P8" s="40"/>
      <c r="Q8" s="37"/>
      <c r="R8" s="57"/>
      <c r="S8" s="38"/>
      <c r="T8" s="58"/>
      <c r="U8" s="40"/>
      <c r="V8" s="258"/>
      <c r="W8" s="19"/>
      <c r="X8" s="259"/>
    </row>
    <row r="9" spans="2:24" ht="19.5" customHeight="1">
      <c r="B9" s="37"/>
      <c r="C9" s="204" t="s">
        <v>118</v>
      </c>
      <c r="D9" s="300" t="s">
        <v>305</v>
      </c>
      <c r="E9" s="292">
        <v>2100</v>
      </c>
      <c r="F9" s="433"/>
      <c r="G9" s="38"/>
      <c r="H9" s="202"/>
      <c r="I9" s="299"/>
      <c r="J9" s="140"/>
      <c r="K9" s="70"/>
      <c r="L9" s="37"/>
      <c r="M9" s="202"/>
      <c r="N9" s="299"/>
      <c r="O9" s="117"/>
      <c r="P9" s="40"/>
      <c r="Q9" s="37"/>
      <c r="R9" s="39"/>
      <c r="S9" s="38"/>
      <c r="T9" s="44"/>
      <c r="U9" s="40"/>
      <c r="V9" s="258"/>
      <c r="W9" s="19"/>
      <c r="X9" s="259"/>
    </row>
    <row r="10" spans="2:24" ht="19.5" customHeight="1">
      <c r="B10" s="37"/>
      <c r="C10" s="204" t="s">
        <v>119</v>
      </c>
      <c r="D10" s="300" t="s">
        <v>305</v>
      </c>
      <c r="E10" s="292">
        <v>1050</v>
      </c>
      <c r="F10" s="433"/>
      <c r="G10" s="38"/>
      <c r="H10" s="202"/>
      <c r="I10" s="299"/>
      <c r="J10" s="140"/>
      <c r="K10" s="70"/>
      <c r="L10" s="37"/>
      <c r="M10" s="202"/>
      <c r="N10" s="299"/>
      <c r="O10" s="117"/>
      <c r="P10" s="40"/>
      <c r="Q10" s="37"/>
      <c r="R10" s="204"/>
      <c r="S10" s="38"/>
      <c r="T10" s="58"/>
      <c r="U10" s="253"/>
      <c r="V10" s="258"/>
      <c r="W10" s="19"/>
      <c r="X10" s="259"/>
    </row>
    <row r="11" spans="2:24" ht="19.5" customHeight="1">
      <c r="B11" s="37"/>
      <c r="C11" s="204" t="s">
        <v>349</v>
      </c>
      <c r="D11" s="300" t="s">
        <v>305</v>
      </c>
      <c r="E11" s="292">
        <v>450</v>
      </c>
      <c r="F11" s="433"/>
      <c r="G11" s="38"/>
      <c r="H11" s="202"/>
      <c r="I11" s="299"/>
      <c r="J11" s="140"/>
      <c r="K11" s="70"/>
      <c r="L11" s="37"/>
      <c r="M11" s="202"/>
      <c r="N11" s="299"/>
      <c r="O11" s="128"/>
      <c r="P11" s="40"/>
      <c r="Q11" s="37"/>
      <c r="R11" s="39"/>
      <c r="S11" s="38"/>
      <c r="T11" s="44"/>
      <c r="U11" s="40"/>
      <c r="V11" s="258"/>
      <c r="W11" s="19"/>
      <c r="X11" s="259"/>
    </row>
    <row r="12" spans="2:24" ht="19.5" customHeight="1">
      <c r="B12" s="265" t="s">
        <v>300</v>
      </c>
      <c r="C12" s="204" t="s">
        <v>120</v>
      </c>
      <c r="D12" s="300" t="s">
        <v>18</v>
      </c>
      <c r="E12" s="292">
        <v>200</v>
      </c>
      <c r="F12" s="433"/>
      <c r="G12" s="38"/>
      <c r="H12" s="202"/>
      <c r="I12" s="299"/>
      <c r="J12" s="140"/>
      <c r="K12" s="70"/>
      <c r="L12" s="37"/>
      <c r="M12" s="202"/>
      <c r="N12" s="299"/>
      <c r="O12" s="128"/>
      <c r="P12" s="40"/>
      <c r="Q12" s="37"/>
      <c r="R12" s="39"/>
      <c r="S12" s="38"/>
      <c r="T12" s="44"/>
      <c r="U12" s="40"/>
      <c r="V12" s="258"/>
      <c r="W12" s="11" t="s">
        <v>338</v>
      </c>
      <c r="X12" s="259"/>
    </row>
    <row r="13" spans="2:24" ht="19.5" customHeight="1">
      <c r="B13" s="37"/>
      <c r="C13" s="204" t="s">
        <v>121</v>
      </c>
      <c r="D13" s="300" t="s">
        <v>305</v>
      </c>
      <c r="E13" s="292">
        <v>600</v>
      </c>
      <c r="F13" s="433"/>
      <c r="G13" s="38"/>
      <c r="H13" s="202"/>
      <c r="I13" s="299"/>
      <c r="J13" s="140"/>
      <c r="K13" s="70"/>
      <c r="L13" s="37"/>
      <c r="M13" s="202"/>
      <c r="N13" s="299"/>
      <c r="O13" s="128"/>
      <c r="P13" s="40"/>
      <c r="Q13" s="37"/>
      <c r="R13" s="39"/>
      <c r="S13" s="38"/>
      <c r="T13" s="44"/>
      <c r="U13" s="40"/>
      <c r="V13" s="258"/>
      <c r="W13" s="283"/>
      <c r="X13" s="259"/>
    </row>
    <row r="14" spans="2:24" ht="19.5" customHeight="1">
      <c r="B14" s="37"/>
      <c r="C14" s="204"/>
      <c r="D14" s="181"/>
      <c r="E14" s="224"/>
      <c r="F14" s="256"/>
      <c r="G14" s="38"/>
      <c r="H14" s="202"/>
      <c r="I14" s="127"/>
      <c r="J14" s="140"/>
      <c r="K14" s="70"/>
      <c r="L14" s="37"/>
      <c r="M14" s="115"/>
      <c r="N14" s="127"/>
      <c r="O14" s="128"/>
      <c r="P14" s="40"/>
      <c r="Q14" s="37"/>
      <c r="R14" s="39"/>
      <c r="S14" s="38"/>
      <c r="T14" s="44"/>
      <c r="U14" s="40"/>
      <c r="V14" s="258"/>
      <c r="W14" s="19"/>
      <c r="X14" s="259"/>
    </row>
    <row r="15" spans="2:24" ht="19.5" customHeight="1">
      <c r="B15" s="37"/>
      <c r="C15" s="427" t="s">
        <v>123</v>
      </c>
      <c r="D15" s="428"/>
      <c r="E15" s="224"/>
      <c r="F15" s="440"/>
      <c r="G15" s="38"/>
      <c r="H15" s="202"/>
      <c r="I15" s="127"/>
      <c r="J15" s="140"/>
      <c r="K15" s="70"/>
      <c r="L15" s="37"/>
      <c r="M15" s="115"/>
      <c r="N15" s="127"/>
      <c r="O15" s="128"/>
      <c r="P15" s="40"/>
      <c r="Q15" s="37"/>
      <c r="R15" s="39"/>
      <c r="S15" s="38"/>
      <c r="T15" s="44"/>
      <c r="U15" s="40"/>
      <c r="V15" s="258"/>
      <c r="W15" s="19"/>
      <c r="X15" s="259"/>
    </row>
    <row r="16" spans="2:24" ht="19.5" customHeight="1">
      <c r="B16" s="37"/>
      <c r="C16" s="204" t="s">
        <v>122</v>
      </c>
      <c r="D16" s="300" t="s">
        <v>305</v>
      </c>
      <c r="E16" s="224">
        <v>1100</v>
      </c>
      <c r="F16" s="433"/>
      <c r="G16" s="38"/>
      <c r="H16" s="204"/>
      <c r="I16" s="294"/>
      <c r="J16" s="140"/>
      <c r="K16" s="70"/>
      <c r="L16" s="37"/>
      <c r="M16" s="218"/>
      <c r="N16" s="300"/>
      <c r="O16" s="128"/>
      <c r="P16" s="40"/>
      <c r="Q16" s="37"/>
      <c r="R16" s="39"/>
      <c r="S16" s="38"/>
      <c r="T16" s="44"/>
      <c r="U16" s="40"/>
      <c r="V16" s="258"/>
      <c r="W16" s="19"/>
      <c r="X16" s="259"/>
    </row>
    <row r="17" spans="2:24" ht="19.5" customHeight="1">
      <c r="B17" s="37"/>
      <c r="C17" s="231"/>
      <c r="D17" s="429"/>
      <c r="E17" s="224"/>
      <c r="F17" s="77"/>
      <c r="G17" s="38"/>
      <c r="H17" s="204"/>
      <c r="I17" s="205"/>
      <c r="J17" s="140"/>
      <c r="K17" s="70"/>
      <c r="L17" s="37"/>
      <c r="M17" s="218"/>
      <c r="N17" s="219"/>
      <c r="O17" s="128"/>
      <c r="P17" s="40"/>
      <c r="Q17" s="37"/>
      <c r="R17" s="39"/>
      <c r="S17" s="38"/>
      <c r="T17" s="44"/>
      <c r="U17" s="40"/>
      <c r="V17" s="258"/>
      <c r="W17" s="19"/>
      <c r="X17" s="259"/>
    </row>
    <row r="18" spans="2:24" ht="19.5" customHeight="1">
      <c r="B18" s="37"/>
      <c r="C18" s="231"/>
      <c r="D18" s="429"/>
      <c r="E18" s="224"/>
      <c r="F18" s="77"/>
      <c r="G18" s="38"/>
      <c r="H18" s="202"/>
      <c r="I18" s="205"/>
      <c r="J18" s="140"/>
      <c r="K18" s="70"/>
      <c r="L18" s="37"/>
      <c r="M18" s="115"/>
      <c r="N18" s="127"/>
      <c r="O18" s="128"/>
      <c r="P18" s="40"/>
      <c r="Q18" s="37"/>
      <c r="R18" s="39"/>
      <c r="S18" s="38"/>
      <c r="T18" s="44"/>
      <c r="U18" s="40"/>
      <c r="V18" s="258"/>
      <c r="W18" s="19"/>
      <c r="X18" s="259"/>
    </row>
    <row r="19" spans="2:24" ht="19.5" customHeight="1">
      <c r="B19" s="583" t="s">
        <v>1</v>
      </c>
      <c r="C19" s="584"/>
      <c r="D19" s="584"/>
      <c r="E19" s="63">
        <f>SUM(E6:E18)</f>
        <v>9850</v>
      </c>
      <c r="F19" s="71">
        <f>SUM(F6:F18)</f>
        <v>0</v>
      </c>
      <c r="G19" s="584" t="s">
        <v>1</v>
      </c>
      <c r="H19" s="584"/>
      <c r="I19" s="584"/>
      <c r="J19" s="63">
        <f>SUM(J6:J18)</f>
        <v>0</v>
      </c>
      <c r="K19" s="65">
        <f>SUM(K6:K18)</f>
        <v>0</v>
      </c>
      <c r="L19" s="583" t="s">
        <v>1</v>
      </c>
      <c r="M19" s="584"/>
      <c r="N19" s="585"/>
      <c r="O19" s="64">
        <f>SUM(O6:O18)</f>
        <v>0</v>
      </c>
      <c r="P19" s="35">
        <f>SUM(P6:P18)</f>
        <v>0</v>
      </c>
      <c r="Q19" s="583" t="s">
        <v>1</v>
      </c>
      <c r="R19" s="584"/>
      <c r="S19" s="584"/>
      <c r="T19" s="41">
        <f>SUM(T6:T18)</f>
        <v>450</v>
      </c>
      <c r="U19" s="35">
        <f>SUM(U6:U18)</f>
        <v>0</v>
      </c>
      <c r="V19" s="260"/>
      <c r="W19" s="72"/>
      <c r="X19" s="261"/>
    </row>
    <row r="20" spans="3:18" s="21" customFormat="1" ht="30" customHeight="1">
      <c r="C20" s="586" t="s">
        <v>279</v>
      </c>
      <c r="D20" s="586"/>
      <c r="E20" s="586"/>
      <c r="F20" s="587" t="s">
        <v>8</v>
      </c>
      <c r="G20" s="587"/>
      <c r="H20" s="588">
        <f>SUM(E27+J27+O27+T27)</f>
        <v>12600</v>
      </c>
      <c r="I20" s="587"/>
      <c r="J20" s="5" t="s">
        <v>0</v>
      </c>
      <c r="K20" s="5" t="s">
        <v>11</v>
      </c>
      <c r="L20" s="6"/>
      <c r="M20" s="7" t="s">
        <v>10</v>
      </c>
      <c r="N20" s="6"/>
      <c r="O20" s="579">
        <f>SUM(F27+K27+P27+U27)</f>
        <v>0</v>
      </c>
      <c r="P20" s="580"/>
      <c r="Q20" s="581" t="s">
        <v>0</v>
      </c>
      <c r="R20" s="581"/>
    </row>
    <row r="21" spans="2:24" ht="19.5" customHeight="1">
      <c r="B21" s="576" t="s">
        <v>14</v>
      </c>
      <c r="C21" s="577"/>
      <c r="D21" s="577"/>
      <c r="E21" s="577"/>
      <c r="F21" s="42" t="s">
        <v>12</v>
      </c>
      <c r="G21" s="577" t="s">
        <v>15</v>
      </c>
      <c r="H21" s="577"/>
      <c r="I21" s="577"/>
      <c r="J21" s="582"/>
      <c r="K21" s="22" t="s">
        <v>12</v>
      </c>
      <c r="L21" s="576" t="s">
        <v>16</v>
      </c>
      <c r="M21" s="577"/>
      <c r="N21" s="577"/>
      <c r="O21" s="577"/>
      <c r="P21" s="42" t="s">
        <v>12</v>
      </c>
      <c r="Q21" s="577" t="s">
        <v>13</v>
      </c>
      <c r="R21" s="577"/>
      <c r="S21" s="577"/>
      <c r="T21" s="582"/>
      <c r="U21" s="24" t="s">
        <v>12</v>
      </c>
      <c r="V21" s="576" t="s">
        <v>298</v>
      </c>
      <c r="W21" s="577"/>
      <c r="X21" s="578"/>
    </row>
    <row r="22" spans="2:24" ht="19.5" customHeight="1">
      <c r="B22" s="33"/>
      <c r="C22" s="229" t="s">
        <v>127</v>
      </c>
      <c r="D22" s="304" t="s">
        <v>332</v>
      </c>
      <c r="E22" s="285">
        <v>4450</v>
      </c>
      <c r="F22" s="432"/>
      <c r="G22" s="20"/>
      <c r="H22" s="214"/>
      <c r="I22" s="293"/>
      <c r="J22" s="113"/>
      <c r="K22" s="17"/>
      <c r="L22" s="47"/>
      <c r="M22" s="229" t="s">
        <v>342</v>
      </c>
      <c r="N22" s="288"/>
      <c r="O22" s="285">
        <v>1250</v>
      </c>
      <c r="P22" s="432"/>
      <c r="Q22" s="47"/>
      <c r="R22" s="214" t="s">
        <v>127</v>
      </c>
      <c r="S22" s="221"/>
      <c r="T22" s="286">
        <v>550</v>
      </c>
      <c r="U22" s="432"/>
      <c r="V22" s="258"/>
      <c r="W22" s="19"/>
      <c r="X22" s="259"/>
    </row>
    <row r="23" spans="2:24" ht="19.5" customHeight="1">
      <c r="B23" s="37"/>
      <c r="C23" s="204" t="s">
        <v>128</v>
      </c>
      <c r="D23" s="430" t="s">
        <v>297</v>
      </c>
      <c r="E23" s="224">
        <v>1500</v>
      </c>
      <c r="F23" s="433"/>
      <c r="G23" s="38"/>
      <c r="H23" s="202"/>
      <c r="I23" s="294"/>
      <c r="J23" s="117"/>
      <c r="K23" s="43"/>
      <c r="L23" s="37"/>
      <c r="M23" s="115"/>
      <c r="N23" s="151"/>
      <c r="O23" s="154"/>
      <c r="P23" s="77"/>
      <c r="Q23" s="37"/>
      <c r="R23" s="169"/>
      <c r="S23" s="173"/>
      <c r="T23" s="182"/>
      <c r="U23" s="40"/>
      <c r="V23" s="258"/>
      <c r="W23" s="19"/>
      <c r="X23" s="259"/>
    </row>
    <row r="24" spans="2:24" ht="19.5" customHeight="1">
      <c r="B24" s="37"/>
      <c r="C24" s="204" t="s">
        <v>129</v>
      </c>
      <c r="D24" s="430" t="s">
        <v>333</v>
      </c>
      <c r="E24" s="224">
        <v>4850</v>
      </c>
      <c r="F24" s="433"/>
      <c r="G24" s="38"/>
      <c r="H24" s="202"/>
      <c r="I24" s="294"/>
      <c r="J24" s="117"/>
      <c r="K24" s="43"/>
      <c r="L24" s="37"/>
      <c r="M24" s="115"/>
      <c r="N24" s="151"/>
      <c r="O24" s="154"/>
      <c r="P24" s="77"/>
      <c r="Q24" s="37"/>
      <c r="R24" s="169"/>
      <c r="S24" s="173"/>
      <c r="T24" s="182"/>
      <c r="U24" s="40"/>
      <c r="V24" s="258"/>
      <c r="W24" s="19"/>
      <c r="X24" s="259"/>
    </row>
    <row r="25" spans="2:24" ht="19.5" customHeight="1">
      <c r="B25" s="37"/>
      <c r="C25" s="222"/>
      <c r="D25" s="223"/>
      <c r="E25" s="224"/>
      <c r="F25" s="77"/>
      <c r="G25" s="38"/>
      <c r="H25" s="204"/>
      <c r="I25" s="205"/>
      <c r="J25" s="117"/>
      <c r="K25" s="43"/>
      <c r="L25" s="37"/>
      <c r="M25" s="115"/>
      <c r="N25" s="151"/>
      <c r="O25" s="154"/>
      <c r="P25" s="77"/>
      <c r="Q25" s="37"/>
      <c r="R25" s="169"/>
      <c r="S25" s="173"/>
      <c r="T25" s="182"/>
      <c r="U25" s="40"/>
      <c r="V25" s="258"/>
      <c r="W25" s="19"/>
      <c r="X25" s="259"/>
    </row>
    <row r="26" spans="2:24" ht="19.5" customHeight="1">
      <c r="B26" s="37"/>
      <c r="C26" s="202"/>
      <c r="D26" s="216"/>
      <c r="E26" s="224"/>
      <c r="F26" s="77"/>
      <c r="G26" s="38"/>
      <c r="H26" s="204"/>
      <c r="I26" s="205"/>
      <c r="J26" s="117"/>
      <c r="K26" s="43"/>
      <c r="L26" s="37"/>
      <c r="M26" s="115"/>
      <c r="N26" s="127"/>
      <c r="O26" s="148"/>
      <c r="P26" s="77"/>
      <c r="Q26" s="37"/>
      <c r="R26" s="169"/>
      <c r="S26" s="181"/>
      <c r="T26" s="182"/>
      <c r="U26" s="40"/>
      <c r="V26" s="258"/>
      <c r="W26" s="19"/>
      <c r="X26" s="259"/>
    </row>
    <row r="27" spans="2:24" ht="19.5" customHeight="1">
      <c r="B27" s="576" t="s">
        <v>1</v>
      </c>
      <c r="C27" s="577"/>
      <c r="D27" s="577"/>
      <c r="E27" s="48">
        <f>SUM(E22:E26)</f>
        <v>10800</v>
      </c>
      <c r="F27" s="75">
        <f>SUM(F22:F26)</f>
        <v>0</v>
      </c>
      <c r="G27" s="577" t="s">
        <v>1</v>
      </c>
      <c r="H27" s="577"/>
      <c r="I27" s="577"/>
      <c r="J27" s="54"/>
      <c r="K27" s="16"/>
      <c r="L27" s="576" t="s">
        <v>1</v>
      </c>
      <c r="M27" s="577"/>
      <c r="N27" s="582"/>
      <c r="O27" s="14">
        <f>SUM(O22:O26)</f>
        <v>1250</v>
      </c>
      <c r="P27" s="75">
        <f>SUM(P22:P26)</f>
        <v>0</v>
      </c>
      <c r="Q27" s="576" t="s">
        <v>1</v>
      </c>
      <c r="R27" s="577"/>
      <c r="S27" s="582"/>
      <c r="T27" s="53">
        <f>SUM(T22:T26)</f>
        <v>550</v>
      </c>
      <c r="U27" s="34">
        <f>SUM(U22:U26)</f>
        <v>0</v>
      </c>
      <c r="V27" s="260"/>
      <c r="W27" s="72"/>
      <c r="X27" s="261"/>
    </row>
    <row r="28" spans="2:29" s="3" customFormat="1" ht="13.5" customHeight="1">
      <c r="B28" s="11" t="s">
        <v>487</v>
      </c>
      <c r="C28" s="9"/>
      <c r="D28" s="1"/>
      <c r="E28" s="442"/>
      <c r="F28" s="443"/>
      <c r="G28" s="1"/>
      <c r="H28" s="1"/>
      <c r="I28" s="1"/>
      <c r="J28" s="442"/>
      <c r="K28" s="444"/>
      <c r="L28" s="1"/>
      <c r="M28" s="1"/>
      <c r="N28" s="1"/>
      <c r="O28" s="442"/>
      <c r="P28" s="445"/>
      <c r="Q28" s="1"/>
      <c r="R28" s="1"/>
      <c r="S28" s="1"/>
      <c r="T28" s="442"/>
      <c r="U28" s="444"/>
      <c r="V28" s="1"/>
      <c r="W28" s="1"/>
      <c r="X28" s="1"/>
      <c r="Y28" s="445"/>
      <c r="Z28" s="447"/>
      <c r="AA28" s="448"/>
      <c r="AB28" s="441"/>
      <c r="AC28" s="447"/>
    </row>
    <row r="29" spans="2:28" s="3" customFormat="1" ht="14.25" customHeight="1">
      <c r="B29" s="519" t="s">
        <v>489</v>
      </c>
      <c r="C29" s="520"/>
      <c r="D29" s="520"/>
      <c r="E29" s="520"/>
      <c r="F29" s="520"/>
      <c r="G29" s="520"/>
      <c r="H29" s="520"/>
      <c r="I29" s="520"/>
      <c r="J29" s="520"/>
      <c r="K29" s="520"/>
      <c r="L29" s="520"/>
      <c r="M29" s="520"/>
      <c r="N29" s="520"/>
      <c r="O29" s="520"/>
      <c r="P29" s="520"/>
      <c r="Q29" s="520"/>
      <c r="R29" s="520"/>
      <c r="S29" s="520"/>
      <c r="T29" s="520"/>
      <c r="U29" s="520"/>
      <c r="V29" s="520"/>
      <c r="W29" s="520"/>
      <c r="X29" s="520"/>
      <c r="Y29" s="413"/>
      <c r="Z29" s="413"/>
      <c r="AA29" s="413"/>
      <c r="AB29" s="413"/>
    </row>
    <row r="30" spans="2:28" s="3" customFormat="1" ht="14.25" customHeight="1">
      <c r="B30" s="519" t="s">
        <v>485</v>
      </c>
      <c r="C30" s="520"/>
      <c r="D30" s="520"/>
      <c r="E30" s="520"/>
      <c r="F30" s="520"/>
      <c r="G30" s="520"/>
      <c r="H30" s="520"/>
      <c r="I30" s="520"/>
      <c r="J30" s="520"/>
      <c r="K30" s="520"/>
      <c r="L30" s="520"/>
      <c r="M30" s="520"/>
      <c r="N30" s="520"/>
      <c r="O30" s="520"/>
      <c r="P30" s="520"/>
      <c r="Q30" s="520"/>
      <c r="R30" s="520"/>
      <c r="S30" s="520"/>
      <c r="T30" s="520"/>
      <c r="U30" s="520"/>
      <c r="V30" s="520"/>
      <c r="W30" s="520"/>
      <c r="X30" s="520"/>
      <c r="Y30" s="413"/>
      <c r="Z30" s="413"/>
      <c r="AA30" s="413"/>
      <c r="AB30" s="413"/>
    </row>
    <row r="31" spans="2:28" s="3" customFormat="1" ht="13.5">
      <c r="B31" s="519" t="s">
        <v>486</v>
      </c>
      <c r="C31" s="611"/>
      <c r="D31" s="611"/>
      <c r="E31" s="611"/>
      <c r="F31" s="611"/>
      <c r="G31" s="611"/>
      <c r="H31" s="611"/>
      <c r="I31" s="611"/>
      <c r="J31" s="611"/>
      <c r="K31" s="611"/>
      <c r="L31" s="611"/>
      <c r="M31" s="611"/>
      <c r="N31" s="611"/>
      <c r="O31" s="611"/>
      <c r="P31" s="611"/>
      <c r="Q31" s="611"/>
      <c r="R31" s="611"/>
      <c r="S31" s="611"/>
      <c r="T31" s="611"/>
      <c r="U31" s="611"/>
      <c r="V31" s="611"/>
      <c r="W31" s="611"/>
      <c r="X31" s="611"/>
      <c r="Y31" s="413"/>
      <c r="Z31" s="413"/>
      <c r="AA31" s="413"/>
      <c r="AB31" s="413"/>
    </row>
    <row r="32" spans="2:25" s="3" customFormat="1" ht="8.25" customHeight="1">
      <c r="B32" s="11"/>
      <c r="C32" s="1"/>
      <c r="D32" s="1"/>
      <c r="E32" s="442"/>
      <c r="F32" s="443"/>
      <c r="G32" s="1"/>
      <c r="H32" s="1"/>
      <c r="I32" s="1"/>
      <c r="J32" s="442"/>
      <c r="K32" s="444"/>
      <c r="L32" s="1"/>
      <c r="M32" s="1"/>
      <c r="N32" s="1"/>
      <c r="O32" s="442"/>
      <c r="P32" s="445"/>
      <c r="Q32" s="1"/>
      <c r="R32" s="1"/>
      <c r="S32" s="1"/>
      <c r="T32" s="442"/>
      <c r="U32" s="444"/>
      <c r="V32" s="1"/>
      <c r="W32" s="1"/>
      <c r="X32" s="1"/>
      <c r="Y32" s="445"/>
    </row>
    <row r="33" spans="2:24" ht="18" customHeight="1">
      <c r="B33" s="18" t="s">
        <v>344</v>
      </c>
      <c r="C33" s="19"/>
      <c r="E33" s="19"/>
      <c r="F33" s="19"/>
      <c r="J33" s="19"/>
      <c r="K33" s="19"/>
      <c r="M33" s="19"/>
      <c r="O33" s="19"/>
      <c r="P33" s="19"/>
      <c r="R33" s="20"/>
      <c r="T33" s="25"/>
      <c r="U33" s="26"/>
      <c r="W33" s="547" t="str">
        <f>'三河集計表'!O31</f>
        <v>（2021年10月現在）</v>
      </c>
      <c r="X33" s="548"/>
    </row>
    <row r="34" ht="6.75" customHeight="1"/>
  </sheetData>
  <sheetProtection password="CCCF" sheet="1" selectLockedCells="1"/>
  <mergeCells count="44">
    <mergeCell ref="Q19:S19"/>
    <mergeCell ref="H20:I20"/>
    <mergeCell ref="B19:D19"/>
    <mergeCell ref="B21:E21"/>
    <mergeCell ref="B5:E5"/>
    <mergeCell ref="V5:X5"/>
    <mergeCell ref="M2:N2"/>
    <mergeCell ref="L27:N27"/>
    <mergeCell ref="G19:I19"/>
    <mergeCell ref="L5:O5"/>
    <mergeCell ref="F4:G4"/>
    <mergeCell ref="G3:L3"/>
    <mergeCell ref="G5:J5"/>
    <mergeCell ref="G27:I27"/>
    <mergeCell ref="F20:G20"/>
    <mergeCell ref="T2:U2"/>
    <mergeCell ref="G2:L2"/>
    <mergeCell ref="E2:F2"/>
    <mergeCell ref="E3:F3"/>
    <mergeCell ref="C4:E4"/>
    <mergeCell ref="O4:P4"/>
    <mergeCell ref="H4:I4"/>
    <mergeCell ref="O2:S2"/>
    <mergeCell ref="Q4:R4"/>
    <mergeCell ref="O3:S3"/>
    <mergeCell ref="W33:X33"/>
    <mergeCell ref="G21:J21"/>
    <mergeCell ref="L21:O21"/>
    <mergeCell ref="Q21:T21"/>
    <mergeCell ref="O20:P20"/>
    <mergeCell ref="B31:X31"/>
    <mergeCell ref="C20:E20"/>
    <mergeCell ref="Q27:S27"/>
    <mergeCell ref="B30:X30"/>
    <mergeCell ref="V2:X2"/>
    <mergeCell ref="B29:X29"/>
    <mergeCell ref="V21:X21"/>
    <mergeCell ref="Q20:R20"/>
    <mergeCell ref="B27:D27"/>
    <mergeCell ref="V3:W3"/>
    <mergeCell ref="L19:N19"/>
    <mergeCell ref="T3:U3"/>
    <mergeCell ref="Q5:T5"/>
    <mergeCell ref="M3:N3"/>
  </mergeCells>
  <conditionalFormatting sqref="F6">
    <cfRule type="expression" priority="15" dxfId="0" stopIfTrue="1">
      <formula>F6&gt;E6</formula>
    </cfRule>
  </conditionalFormatting>
  <conditionalFormatting sqref="F7">
    <cfRule type="expression" priority="14" dxfId="0" stopIfTrue="1">
      <formula>F7&gt;E7</formula>
    </cfRule>
  </conditionalFormatting>
  <conditionalFormatting sqref="F8">
    <cfRule type="expression" priority="13" dxfId="0" stopIfTrue="1">
      <formula>F8&gt;E8</formula>
    </cfRule>
  </conditionalFormatting>
  <conditionalFormatting sqref="F9">
    <cfRule type="expression" priority="12" dxfId="0" stopIfTrue="1">
      <formula>F9&gt;E9</formula>
    </cfRule>
  </conditionalFormatting>
  <conditionalFormatting sqref="F10">
    <cfRule type="expression" priority="11" dxfId="0" stopIfTrue="1">
      <formula>F10&gt;E10</formula>
    </cfRule>
  </conditionalFormatting>
  <conditionalFormatting sqref="F11">
    <cfRule type="expression" priority="10" dxfId="0" stopIfTrue="1">
      <formula>F11&gt;E11</formula>
    </cfRule>
  </conditionalFormatting>
  <conditionalFormatting sqref="F12">
    <cfRule type="expression" priority="9" dxfId="0" stopIfTrue="1">
      <formula>F12&gt;E12</formula>
    </cfRule>
  </conditionalFormatting>
  <conditionalFormatting sqref="F13">
    <cfRule type="expression" priority="8" dxfId="0" stopIfTrue="1">
      <formula>F13&gt;E13</formula>
    </cfRule>
  </conditionalFormatting>
  <conditionalFormatting sqref="F16">
    <cfRule type="expression" priority="7" dxfId="0" stopIfTrue="1">
      <formula>F16&gt;E16</formula>
    </cfRule>
  </conditionalFormatting>
  <conditionalFormatting sqref="F22">
    <cfRule type="expression" priority="6" dxfId="0" stopIfTrue="1">
      <formula>F22&gt;E22</formula>
    </cfRule>
  </conditionalFormatting>
  <conditionalFormatting sqref="F23">
    <cfRule type="expression" priority="5" dxfId="0" stopIfTrue="1">
      <formula>F23&gt;E23</formula>
    </cfRule>
  </conditionalFormatting>
  <conditionalFormatting sqref="F24">
    <cfRule type="expression" priority="4" dxfId="0" stopIfTrue="1">
      <formula>F24&gt;E24</formula>
    </cfRule>
  </conditionalFormatting>
  <conditionalFormatting sqref="P22">
    <cfRule type="expression" priority="3" dxfId="0" stopIfTrue="1">
      <formula>P22&gt;O22</formula>
    </cfRule>
  </conditionalFormatting>
  <conditionalFormatting sqref="U6">
    <cfRule type="expression" priority="2" dxfId="0" stopIfTrue="1">
      <formula>U6&gt;T6</formula>
    </cfRule>
  </conditionalFormatting>
  <conditionalFormatting sqref="U22">
    <cfRule type="expression" priority="1" dxfId="0" stopIfTrue="1">
      <formula>U22&gt;T22</formula>
    </cfRule>
  </conditionalFormatting>
  <dataValidations count="2">
    <dataValidation operator="lessThanOrEqual" allowBlank="1" showInputMessage="1" showErrorMessage="1" sqref="J22:J26 O11:O18 M23:O26 M18:N18 M14:N15 R23:T26 B28:B32 C28:Y28 C32:Y32"/>
    <dataValidation type="custom" allowBlank="1" showInputMessage="1" showErrorMessage="1" sqref="P22 F6:F13 F16 F22:F24 U6 U22">
      <formula1>AND(P22&lt;=O22,MOD(P22,50)=0)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1"/>
  <sheetViews>
    <sheetView showGridLines="0" showZeros="0" zoomScale="80" zoomScaleNormal="80" workbookViewId="0" topLeftCell="A1">
      <selection activeCell="F6" sqref="F6"/>
    </sheetView>
  </sheetViews>
  <sheetFormatPr defaultColWidth="9.00390625" defaultRowHeight="13.5"/>
  <cols>
    <col min="1" max="1" width="1.4921875" style="18" customWidth="1"/>
    <col min="2" max="2" width="3.00390625" style="18" customWidth="1"/>
    <col min="3" max="3" width="13.25390625" style="18" customWidth="1"/>
    <col min="4" max="4" width="4.75390625" style="18" customWidth="1"/>
    <col min="5" max="5" width="8.125" style="18" customWidth="1"/>
    <col min="6" max="6" width="9.75390625" style="18" customWidth="1"/>
    <col min="7" max="7" width="0.74609375" style="18" customWidth="1"/>
    <col min="8" max="8" width="13.25390625" style="18" customWidth="1"/>
    <col min="9" max="9" width="3.50390625" style="18" customWidth="1"/>
    <col min="10" max="10" width="7.75390625" style="18" customWidth="1"/>
    <col min="11" max="11" width="8.625" style="18" customWidth="1"/>
    <col min="12" max="12" width="0.875" style="18" customWidth="1"/>
    <col min="13" max="13" width="13.25390625" style="18" customWidth="1"/>
    <col min="14" max="14" width="4.625" style="18" customWidth="1"/>
    <col min="15" max="15" width="7.75390625" style="18" customWidth="1"/>
    <col min="16" max="16" width="8.625" style="18" customWidth="1"/>
    <col min="17" max="17" width="1.00390625" style="18" customWidth="1"/>
    <col min="18" max="18" width="13.25390625" style="18" customWidth="1"/>
    <col min="19" max="19" width="3.625" style="18" customWidth="1"/>
    <col min="20" max="20" width="7.75390625" style="18" customWidth="1"/>
    <col min="21" max="21" width="8.625" style="18" customWidth="1"/>
    <col min="22" max="22" width="0.74609375" style="18" customWidth="1"/>
    <col min="23" max="23" width="24.625" style="18" customWidth="1"/>
    <col min="24" max="24" width="8.875" style="18" customWidth="1"/>
    <col min="25" max="16384" width="9.00390625" style="18" customWidth="1"/>
  </cols>
  <sheetData>
    <row r="1" spans="7:49" ht="8.25" customHeight="1">
      <c r="G1" s="19"/>
      <c r="H1" s="19"/>
      <c r="I1" s="19"/>
      <c r="J1" s="20"/>
      <c r="K1" s="20"/>
      <c r="L1" s="19"/>
      <c r="M1" s="19"/>
      <c r="N1" s="19"/>
      <c r="O1" s="20"/>
      <c r="P1" s="20"/>
      <c r="Q1" s="19"/>
      <c r="R1" s="20"/>
      <c r="S1" s="19"/>
      <c r="T1" s="20"/>
      <c r="U1" s="20"/>
      <c r="V1" s="19"/>
      <c r="W1" s="20"/>
      <c r="X1" s="20"/>
      <c r="AW1" s="19"/>
    </row>
    <row r="2" spans="2:49" ht="28.5" customHeight="1">
      <c r="B2" s="8" t="s">
        <v>9</v>
      </c>
      <c r="C2" s="8"/>
      <c r="D2" s="8"/>
      <c r="E2" s="576" t="s">
        <v>2</v>
      </c>
      <c r="F2" s="578"/>
      <c r="G2" s="603">
        <f>'三河集計表'!E3</f>
        <v>0</v>
      </c>
      <c r="H2" s="603"/>
      <c r="I2" s="603"/>
      <c r="J2" s="603"/>
      <c r="K2" s="603"/>
      <c r="L2" s="603"/>
      <c r="M2" s="598" t="s">
        <v>3</v>
      </c>
      <c r="N2" s="599"/>
      <c r="O2" s="600">
        <f>'三河集計表'!J3</f>
        <v>0</v>
      </c>
      <c r="P2" s="601"/>
      <c r="Q2" s="601"/>
      <c r="R2" s="601"/>
      <c r="S2" s="602"/>
      <c r="T2" s="576" t="s">
        <v>4</v>
      </c>
      <c r="U2" s="578"/>
      <c r="V2" s="603">
        <f>'三河集計表'!N3</f>
        <v>0</v>
      </c>
      <c r="W2" s="603"/>
      <c r="X2" s="604"/>
      <c r="AW2" s="19"/>
    </row>
    <row r="3" spans="1:24" ht="28.5" customHeight="1">
      <c r="A3" s="19"/>
      <c r="B3" s="29"/>
      <c r="C3" s="29"/>
      <c r="D3" s="29"/>
      <c r="E3" s="583" t="s">
        <v>5</v>
      </c>
      <c r="F3" s="589"/>
      <c r="G3" s="597">
        <f>'三河集計表'!E4</f>
        <v>0</v>
      </c>
      <c r="H3" s="597"/>
      <c r="I3" s="597"/>
      <c r="J3" s="597"/>
      <c r="K3" s="597"/>
      <c r="L3" s="597"/>
      <c r="M3" s="590" t="s">
        <v>6</v>
      </c>
      <c r="N3" s="591"/>
      <c r="O3" s="592">
        <f>'三河集計表'!J4</f>
        <v>0</v>
      </c>
      <c r="P3" s="593"/>
      <c r="Q3" s="593"/>
      <c r="R3" s="593"/>
      <c r="S3" s="594"/>
      <c r="T3" s="583" t="s">
        <v>7</v>
      </c>
      <c r="U3" s="589"/>
      <c r="V3" s="595">
        <f>SUM(O4)</f>
        <v>0</v>
      </c>
      <c r="W3" s="596"/>
      <c r="X3" s="46" t="s">
        <v>0</v>
      </c>
    </row>
    <row r="4" spans="2:24" ht="30" customHeight="1">
      <c r="B4" s="59"/>
      <c r="C4" s="586" t="s">
        <v>156</v>
      </c>
      <c r="D4" s="586"/>
      <c r="E4" s="586"/>
      <c r="F4" s="587" t="s">
        <v>8</v>
      </c>
      <c r="G4" s="587"/>
      <c r="H4" s="588">
        <f>SUM(E35+J35+O35+T35)</f>
        <v>78250</v>
      </c>
      <c r="I4" s="587"/>
      <c r="J4" s="5" t="s">
        <v>0</v>
      </c>
      <c r="K4" s="5" t="s">
        <v>11</v>
      </c>
      <c r="L4" s="6"/>
      <c r="M4" s="7" t="s">
        <v>10</v>
      </c>
      <c r="N4" s="6"/>
      <c r="O4" s="579">
        <f>SUM(F35+K35+P35+U35)</f>
        <v>0</v>
      </c>
      <c r="P4" s="580"/>
      <c r="Q4" s="581" t="s">
        <v>0</v>
      </c>
      <c r="R4" s="581"/>
      <c r="S4" s="19"/>
      <c r="T4" s="25"/>
      <c r="U4" s="26"/>
      <c r="V4" s="19"/>
      <c r="W4" s="20"/>
      <c r="X4" s="20"/>
    </row>
    <row r="5" spans="2:24" ht="19.5" customHeight="1">
      <c r="B5" s="576" t="s">
        <v>14</v>
      </c>
      <c r="C5" s="577"/>
      <c r="D5" s="577"/>
      <c r="E5" s="577"/>
      <c r="F5" s="42" t="s">
        <v>12</v>
      </c>
      <c r="G5" s="577" t="s">
        <v>15</v>
      </c>
      <c r="H5" s="577"/>
      <c r="I5" s="577"/>
      <c r="J5" s="582"/>
      <c r="K5" s="22" t="s">
        <v>12</v>
      </c>
      <c r="L5" s="576" t="s">
        <v>16</v>
      </c>
      <c r="M5" s="577"/>
      <c r="N5" s="577"/>
      <c r="O5" s="577"/>
      <c r="P5" s="42" t="s">
        <v>12</v>
      </c>
      <c r="Q5" s="577" t="s">
        <v>13</v>
      </c>
      <c r="R5" s="577"/>
      <c r="S5" s="577"/>
      <c r="T5" s="582"/>
      <c r="U5" s="24" t="s">
        <v>12</v>
      </c>
      <c r="V5" s="576" t="s">
        <v>298</v>
      </c>
      <c r="W5" s="577"/>
      <c r="X5" s="578"/>
    </row>
    <row r="6" spans="2:24" ht="19.5" customHeight="1">
      <c r="B6" s="266"/>
      <c r="C6" s="459" t="s">
        <v>130</v>
      </c>
      <c r="D6" s="411" t="s">
        <v>297</v>
      </c>
      <c r="E6" s="479">
        <v>6600</v>
      </c>
      <c r="F6" s="432"/>
      <c r="G6" s="20"/>
      <c r="H6" s="202" t="s">
        <v>139</v>
      </c>
      <c r="I6" s="127"/>
      <c r="J6" s="172">
        <v>1300</v>
      </c>
      <c r="K6" s="432"/>
      <c r="L6" s="66"/>
      <c r="M6" s="214" t="s">
        <v>288</v>
      </c>
      <c r="N6" s="272"/>
      <c r="O6" s="285">
        <v>850</v>
      </c>
      <c r="P6" s="432"/>
      <c r="Q6" s="20"/>
      <c r="R6" s="229" t="s">
        <v>132</v>
      </c>
      <c r="S6" s="323"/>
      <c r="T6" s="286">
        <v>300</v>
      </c>
      <c r="U6" s="432"/>
      <c r="V6" s="258"/>
      <c r="W6" s="11" t="s">
        <v>309</v>
      </c>
      <c r="X6" s="259"/>
    </row>
    <row r="7" spans="2:24" ht="19.5" customHeight="1">
      <c r="B7" s="265"/>
      <c r="C7" s="460" t="s">
        <v>131</v>
      </c>
      <c r="D7" s="411" t="s">
        <v>306</v>
      </c>
      <c r="E7" s="461">
        <v>3500</v>
      </c>
      <c r="F7" s="433"/>
      <c r="G7" s="38"/>
      <c r="H7" s="202"/>
      <c r="I7" s="127"/>
      <c r="J7" s="172"/>
      <c r="K7" s="437"/>
      <c r="L7" s="61"/>
      <c r="M7" s="202" t="s">
        <v>289</v>
      </c>
      <c r="N7" s="273"/>
      <c r="O7" s="224">
        <v>2100</v>
      </c>
      <c r="P7" s="433"/>
      <c r="Q7" s="38"/>
      <c r="R7" s="204" t="s">
        <v>133</v>
      </c>
      <c r="S7" s="278"/>
      <c r="T7" s="172">
        <v>400</v>
      </c>
      <c r="U7" s="433"/>
      <c r="V7" s="258"/>
      <c r="W7" s="267" t="s">
        <v>508</v>
      </c>
      <c r="X7" s="259"/>
    </row>
    <row r="8" spans="2:24" ht="19.5" customHeight="1">
      <c r="B8" s="265"/>
      <c r="C8" s="460" t="s">
        <v>132</v>
      </c>
      <c r="D8" s="411" t="s">
        <v>297</v>
      </c>
      <c r="E8" s="461">
        <v>1850</v>
      </c>
      <c r="F8" s="433"/>
      <c r="G8" s="38"/>
      <c r="H8" s="204"/>
      <c r="I8" s="181"/>
      <c r="J8" s="172"/>
      <c r="K8" s="43"/>
      <c r="L8" s="61"/>
      <c r="M8" s="202" t="s">
        <v>286</v>
      </c>
      <c r="N8" s="273"/>
      <c r="O8" s="224">
        <v>750</v>
      </c>
      <c r="P8" s="433"/>
      <c r="Q8" s="38"/>
      <c r="R8" s="204" t="s">
        <v>287</v>
      </c>
      <c r="S8" s="278"/>
      <c r="T8" s="172">
        <v>1150</v>
      </c>
      <c r="U8" s="433"/>
      <c r="V8" s="258"/>
      <c r="W8" s="11"/>
      <c r="X8" s="259"/>
    </row>
    <row r="9" spans="2:24" ht="19.5" customHeight="1">
      <c r="B9" s="265"/>
      <c r="C9" s="460" t="s">
        <v>145</v>
      </c>
      <c r="D9" s="411" t="s">
        <v>306</v>
      </c>
      <c r="E9" s="461">
        <v>2200</v>
      </c>
      <c r="F9" s="433"/>
      <c r="G9" s="38"/>
      <c r="H9" s="202"/>
      <c r="I9" s="127"/>
      <c r="J9" s="225"/>
      <c r="K9" s="43"/>
      <c r="L9" s="61"/>
      <c r="M9" s="202" t="s">
        <v>287</v>
      </c>
      <c r="N9" s="273"/>
      <c r="O9" s="224">
        <v>1800</v>
      </c>
      <c r="P9" s="433"/>
      <c r="Q9" s="38"/>
      <c r="R9" s="204" t="s">
        <v>155</v>
      </c>
      <c r="S9" s="278"/>
      <c r="T9" s="172">
        <v>600</v>
      </c>
      <c r="U9" s="433"/>
      <c r="V9" s="258"/>
      <c r="W9" s="11"/>
      <c r="X9" s="259"/>
    </row>
    <row r="10" spans="2:24" ht="19.5" customHeight="1">
      <c r="B10" s="265"/>
      <c r="C10" s="462" t="s">
        <v>133</v>
      </c>
      <c r="D10" s="411" t="s">
        <v>297</v>
      </c>
      <c r="E10" s="461">
        <v>3350</v>
      </c>
      <c r="F10" s="433"/>
      <c r="G10" s="38"/>
      <c r="H10" s="202"/>
      <c r="I10" s="127"/>
      <c r="J10" s="225"/>
      <c r="K10" s="43"/>
      <c r="L10" s="61"/>
      <c r="M10" s="202" t="s">
        <v>339</v>
      </c>
      <c r="N10" s="273"/>
      <c r="O10" s="224">
        <v>400</v>
      </c>
      <c r="P10" s="433"/>
      <c r="Q10" s="38"/>
      <c r="R10" s="204" t="s">
        <v>350</v>
      </c>
      <c r="S10" s="278"/>
      <c r="T10" s="172">
        <v>650</v>
      </c>
      <c r="U10" s="433"/>
      <c r="V10" s="258"/>
      <c r="W10" s="11"/>
      <c r="X10" s="259"/>
    </row>
    <row r="11" spans="2:24" ht="19.5" customHeight="1">
      <c r="B11" s="265"/>
      <c r="C11" s="462" t="s">
        <v>420</v>
      </c>
      <c r="D11" s="411" t="s">
        <v>297</v>
      </c>
      <c r="E11" s="461">
        <v>1950</v>
      </c>
      <c r="F11" s="433"/>
      <c r="G11" s="38"/>
      <c r="H11" s="202"/>
      <c r="I11" s="127"/>
      <c r="J11" s="225"/>
      <c r="K11" s="43"/>
      <c r="L11" s="61"/>
      <c r="M11" s="202" t="s">
        <v>154</v>
      </c>
      <c r="N11" s="273"/>
      <c r="O11" s="224">
        <v>700</v>
      </c>
      <c r="P11" s="433"/>
      <c r="Q11" s="38"/>
      <c r="R11" s="204"/>
      <c r="S11" s="278"/>
      <c r="T11" s="172"/>
      <c r="U11" s="437"/>
      <c r="V11" s="258"/>
      <c r="W11" s="11"/>
      <c r="X11" s="259"/>
    </row>
    <row r="12" spans="2:24" ht="19.5" customHeight="1">
      <c r="B12" s="265"/>
      <c r="C12" s="460" t="s">
        <v>134</v>
      </c>
      <c r="D12" s="411" t="s">
        <v>297</v>
      </c>
      <c r="E12" s="461">
        <v>9800</v>
      </c>
      <c r="F12" s="433"/>
      <c r="G12" s="38"/>
      <c r="H12" s="202"/>
      <c r="I12" s="294"/>
      <c r="J12" s="225"/>
      <c r="K12" s="43"/>
      <c r="L12" s="61"/>
      <c r="M12" s="202"/>
      <c r="N12" s="273"/>
      <c r="O12" s="126"/>
      <c r="P12" s="437"/>
      <c r="Q12" s="38"/>
      <c r="R12" s="204"/>
      <c r="S12" s="278"/>
      <c r="T12" s="172"/>
      <c r="U12" s="77"/>
      <c r="V12" s="258"/>
      <c r="W12" s="11"/>
      <c r="X12" s="259"/>
    </row>
    <row r="13" spans="2:24" ht="19.5" customHeight="1">
      <c r="B13" s="265"/>
      <c r="C13" s="460" t="s">
        <v>135</v>
      </c>
      <c r="D13" s="411" t="s">
        <v>295</v>
      </c>
      <c r="E13" s="461">
        <v>2000</v>
      </c>
      <c r="F13" s="433"/>
      <c r="G13" s="38"/>
      <c r="H13" s="202"/>
      <c r="I13" s="294"/>
      <c r="J13" s="225"/>
      <c r="K13" s="43"/>
      <c r="L13" s="61"/>
      <c r="M13" s="204"/>
      <c r="N13" s="276"/>
      <c r="O13" s="224"/>
      <c r="P13" s="77"/>
      <c r="Q13" s="38"/>
      <c r="R13" s="175"/>
      <c r="S13" s="278"/>
      <c r="T13" s="172"/>
      <c r="U13" s="40"/>
      <c r="V13" s="258"/>
      <c r="W13" s="11"/>
      <c r="X13" s="259"/>
    </row>
    <row r="14" spans="2:24" ht="19.5" customHeight="1">
      <c r="B14" s="265"/>
      <c r="C14" s="460" t="s">
        <v>136</v>
      </c>
      <c r="D14" s="411" t="s">
        <v>295</v>
      </c>
      <c r="E14" s="461">
        <v>1600</v>
      </c>
      <c r="F14" s="433"/>
      <c r="G14" s="38"/>
      <c r="H14" s="202"/>
      <c r="I14" s="294"/>
      <c r="J14" s="225"/>
      <c r="K14" s="43"/>
      <c r="L14" s="61"/>
      <c r="M14" s="125"/>
      <c r="N14" s="276"/>
      <c r="O14" s="174"/>
      <c r="P14" s="77"/>
      <c r="Q14" s="38"/>
      <c r="R14" s="175"/>
      <c r="S14" s="278"/>
      <c r="T14" s="172"/>
      <c r="U14" s="40"/>
      <c r="V14" s="258"/>
      <c r="W14" s="11"/>
      <c r="X14" s="259"/>
    </row>
    <row r="15" spans="2:24" ht="19.5" customHeight="1">
      <c r="B15" s="265"/>
      <c r="C15" s="460" t="s">
        <v>146</v>
      </c>
      <c r="D15" s="411" t="s">
        <v>297</v>
      </c>
      <c r="E15" s="461">
        <v>850</v>
      </c>
      <c r="F15" s="433"/>
      <c r="G15" s="38"/>
      <c r="H15" s="202"/>
      <c r="I15" s="294"/>
      <c r="J15" s="225"/>
      <c r="K15" s="43"/>
      <c r="L15" s="61"/>
      <c r="M15" s="125"/>
      <c r="N15" s="276"/>
      <c r="O15" s="174"/>
      <c r="P15" s="77"/>
      <c r="Q15" s="38"/>
      <c r="R15" s="175"/>
      <c r="S15" s="278"/>
      <c r="T15" s="172"/>
      <c r="U15" s="40"/>
      <c r="V15" s="258"/>
      <c r="W15" s="11"/>
      <c r="X15" s="259"/>
    </row>
    <row r="16" spans="2:24" ht="19.5" customHeight="1">
      <c r="B16" s="265"/>
      <c r="C16" s="460" t="s">
        <v>137</v>
      </c>
      <c r="D16" s="411" t="s">
        <v>297</v>
      </c>
      <c r="E16" s="461">
        <v>1750</v>
      </c>
      <c r="F16" s="433"/>
      <c r="G16" s="38"/>
      <c r="H16" s="202"/>
      <c r="I16" s="294"/>
      <c r="J16" s="225"/>
      <c r="K16" s="43"/>
      <c r="L16" s="61"/>
      <c r="M16" s="176"/>
      <c r="N16" s="276"/>
      <c r="O16" s="174"/>
      <c r="P16" s="77"/>
      <c r="Q16" s="38"/>
      <c r="R16" s="177"/>
      <c r="S16" s="278"/>
      <c r="T16" s="172"/>
      <c r="U16" s="40"/>
      <c r="V16" s="258"/>
      <c r="W16" s="11"/>
      <c r="X16" s="259"/>
    </row>
    <row r="17" spans="2:24" ht="19.5" customHeight="1">
      <c r="B17" s="265"/>
      <c r="C17" s="460" t="s">
        <v>138</v>
      </c>
      <c r="D17" s="411" t="s">
        <v>297</v>
      </c>
      <c r="E17" s="461">
        <v>1100</v>
      </c>
      <c r="F17" s="433"/>
      <c r="G17" s="38"/>
      <c r="H17" s="202"/>
      <c r="I17" s="294"/>
      <c r="J17" s="225"/>
      <c r="K17" s="43"/>
      <c r="L17" s="61"/>
      <c r="M17" s="176"/>
      <c r="N17" s="276"/>
      <c r="O17" s="174"/>
      <c r="P17" s="77"/>
      <c r="Q17" s="38"/>
      <c r="R17" s="177"/>
      <c r="S17" s="278"/>
      <c r="T17" s="172"/>
      <c r="U17" s="40"/>
      <c r="V17" s="258"/>
      <c r="W17" s="11"/>
      <c r="X17" s="259"/>
    </row>
    <row r="18" spans="2:24" ht="19.5" customHeight="1">
      <c r="B18" s="265"/>
      <c r="C18" s="460" t="s">
        <v>139</v>
      </c>
      <c r="D18" s="411" t="s">
        <v>295</v>
      </c>
      <c r="E18" s="461">
        <v>1850</v>
      </c>
      <c r="F18" s="433"/>
      <c r="G18" s="38"/>
      <c r="H18" s="202"/>
      <c r="I18" s="294"/>
      <c r="J18" s="225"/>
      <c r="K18" s="43"/>
      <c r="L18" s="61"/>
      <c r="M18" s="176"/>
      <c r="N18" s="276"/>
      <c r="O18" s="174"/>
      <c r="P18" s="77"/>
      <c r="Q18" s="38"/>
      <c r="R18" s="177"/>
      <c r="S18" s="278"/>
      <c r="T18" s="172"/>
      <c r="U18" s="40"/>
      <c r="V18" s="258"/>
      <c r="W18" s="11"/>
      <c r="X18" s="259"/>
    </row>
    <row r="19" spans="2:24" ht="19.5" customHeight="1">
      <c r="B19" s="265"/>
      <c r="C19" s="460" t="s">
        <v>140</v>
      </c>
      <c r="D19" s="411" t="s">
        <v>423</v>
      </c>
      <c r="E19" s="461">
        <v>1550</v>
      </c>
      <c r="F19" s="433"/>
      <c r="G19" s="38"/>
      <c r="H19" s="202"/>
      <c r="I19" s="294"/>
      <c r="J19" s="225"/>
      <c r="K19" s="43"/>
      <c r="L19" s="61"/>
      <c r="M19" s="176"/>
      <c r="N19" s="276"/>
      <c r="O19" s="174"/>
      <c r="P19" s="77"/>
      <c r="Q19" s="38"/>
      <c r="R19" s="177"/>
      <c r="S19" s="278"/>
      <c r="T19" s="172"/>
      <c r="U19" s="40"/>
      <c r="V19" s="258"/>
      <c r="W19" s="11"/>
      <c r="X19" s="259"/>
    </row>
    <row r="20" spans="2:24" ht="19.5" customHeight="1">
      <c r="B20" s="265"/>
      <c r="C20" s="460" t="s">
        <v>424</v>
      </c>
      <c r="D20" s="411" t="s">
        <v>423</v>
      </c>
      <c r="E20" s="461">
        <v>1850</v>
      </c>
      <c r="F20" s="433"/>
      <c r="G20" s="38"/>
      <c r="H20" s="202"/>
      <c r="I20" s="294"/>
      <c r="J20" s="225"/>
      <c r="K20" s="43"/>
      <c r="L20" s="61"/>
      <c r="M20" s="176"/>
      <c r="N20" s="276"/>
      <c r="O20" s="174"/>
      <c r="P20" s="77"/>
      <c r="Q20" s="38"/>
      <c r="R20" s="177"/>
      <c r="S20" s="278"/>
      <c r="T20" s="172"/>
      <c r="U20" s="40"/>
      <c r="V20" s="258"/>
      <c r="W20" s="11"/>
      <c r="X20" s="259"/>
    </row>
    <row r="21" spans="2:24" ht="19.5" customHeight="1">
      <c r="B21" s="265"/>
      <c r="C21" s="460" t="s">
        <v>141</v>
      </c>
      <c r="D21" s="411" t="s">
        <v>423</v>
      </c>
      <c r="E21" s="461">
        <v>1750</v>
      </c>
      <c r="F21" s="433"/>
      <c r="G21" s="38"/>
      <c r="H21" s="202"/>
      <c r="I21" s="294"/>
      <c r="J21" s="225"/>
      <c r="K21" s="43"/>
      <c r="L21" s="61"/>
      <c r="M21" s="176"/>
      <c r="N21" s="276"/>
      <c r="O21" s="174"/>
      <c r="P21" s="77"/>
      <c r="Q21" s="38"/>
      <c r="R21" s="177"/>
      <c r="S21" s="278"/>
      <c r="T21" s="172"/>
      <c r="U21" s="40"/>
      <c r="V21" s="258"/>
      <c r="W21" s="11"/>
      <c r="X21" s="259"/>
    </row>
    <row r="22" spans="2:24" ht="19.5" customHeight="1">
      <c r="B22" s="265"/>
      <c r="C22" s="460" t="s">
        <v>142</v>
      </c>
      <c r="D22" s="411" t="s">
        <v>423</v>
      </c>
      <c r="E22" s="461">
        <v>1650</v>
      </c>
      <c r="F22" s="433"/>
      <c r="G22" s="38"/>
      <c r="H22" s="125"/>
      <c r="I22" s="297"/>
      <c r="J22" s="117"/>
      <c r="K22" s="43"/>
      <c r="L22" s="61"/>
      <c r="M22" s="176"/>
      <c r="N22" s="276"/>
      <c r="O22" s="174"/>
      <c r="P22" s="77"/>
      <c r="Q22" s="38"/>
      <c r="R22" s="177"/>
      <c r="S22" s="278"/>
      <c r="T22" s="172"/>
      <c r="U22" s="40"/>
      <c r="V22" s="258"/>
      <c r="W22" s="11"/>
      <c r="X22" s="259"/>
    </row>
    <row r="23" spans="2:24" ht="19.5" customHeight="1">
      <c r="B23" s="265"/>
      <c r="C23" s="460" t="s">
        <v>143</v>
      </c>
      <c r="D23" s="411" t="s">
        <v>423</v>
      </c>
      <c r="E23" s="461">
        <v>1650</v>
      </c>
      <c r="F23" s="433"/>
      <c r="G23" s="38"/>
      <c r="H23" s="125"/>
      <c r="I23" s="297"/>
      <c r="J23" s="117"/>
      <c r="K23" s="43"/>
      <c r="L23" s="61"/>
      <c r="M23" s="176"/>
      <c r="N23" s="276"/>
      <c r="O23" s="174"/>
      <c r="P23" s="77"/>
      <c r="Q23" s="38"/>
      <c r="R23" s="177"/>
      <c r="S23" s="278"/>
      <c r="T23" s="172"/>
      <c r="U23" s="40"/>
      <c r="V23" s="258"/>
      <c r="W23" s="11"/>
      <c r="X23" s="259"/>
    </row>
    <row r="24" spans="2:24" ht="19.5" customHeight="1">
      <c r="B24" s="265"/>
      <c r="C24" s="463" t="s">
        <v>144</v>
      </c>
      <c r="D24" s="411" t="s">
        <v>423</v>
      </c>
      <c r="E24" s="471">
        <v>1650</v>
      </c>
      <c r="F24" s="433"/>
      <c r="G24" s="38"/>
      <c r="H24" s="125"/>
      <c r="I24" s="297"/>
      <c r="J24" s="117"/>
      <c r="K24" s="43"/>
      <c r="L24" s="61"/>
      <c r="M24" s="176"/>
      <c r="N24" s="276"/>
      <c r="O24" s="174"/>
      <c r="P24" s="77"/>
      <c r="Q24" s="38"/>
      <c r="R24" s="177"/>
      <c r="S24" s="278"/>
      <c r="T24" s="172"/>
      <c r="U24" s="40"/>
      <c r="V24" s="258"/>
      <c r="W24" s="11"/>
      <c r="X24" s="259"/>
    </row>
    <row r="25" spans="2:24" ht="19.5" customHeight="1">
      <c r="B25" s="265" t="s">
        <v>425</v>
      </c>
      <c r="C25" s="460" t="s">
        <v>426</v>
      </c>
      <c r="D25" s="411" t="s">
        <v>423</v>
      </c>
      <c r="E25" s="461">
        <v>4000</v>
      </c>
      <c r="F25" s="433"/>
      <c r="G25" s="38"/>
      <c r="H25" s="125"/>
      <c r="I25" s="297"/>
      <c r="J25" s="117"/>
      <c r="K25" s="43"/>
      <c r="L25" s="61"/>
      <c r="M25" s="176"/>
      <c r="N25" s="276"/>
      <c r="O25" s="174"/>
      <c r="P25" s="77"/>
      <c r="Q25" s="38"/>
      <c r="R25" s="177"/>
      <c r="S25" s="278"/>
      <c r="T25" s="172"/>
      <c r="U25" s="40"/>
      <c r="V25" s="258"/>
      <c r="W25" s="11" t="s">
        <v>509</v>
      </c>
      <c r="X25" s="259"/>
    </row>
    <row r="26" spans="2:24" ht="19.5" customHeight="1">
      <c r="B26" s="265"/>
      <c r="C26" s="460" t="s">
        <v>427</v>
      </c>
      <c r="D26" s="411" t="s">
        <v>423</v>
      </c>
      <c r="E26" s="461">
        <v>1200</v>
      </c>
      <c r="F26" s="433"/>
      <c r="G26" s="38"/>
      <c r="H26" s="202"/>
      <c r="I26" s="294"/>
      <c r="J26" s="117"/>
      <c r="K26" s="43"/>
      <c r="L26" s="61"/>
      <c r="M26" s="176"/>
      <c r="N26" s="276"/>
      <c r="O26" s="174"/>
      <c r="P26" s="77"/>
      <c r="Q26" s="38"/>
      <c r="R26" s="177"/>
      <c r="S26" s="278"/>
      <c r="T26" s="172"/>
      <c r="U26" s="40"/>
      <c r="V26" s="258"/>
      <c r="W26" s="11"/>
      <c r="X26" s="259"/>
    </row>
    <row r="27" spans="2:24" ht="19.5" customHeight="1">
      <c r="B27" s="265" t="s">
        <v>428</v>
      </c>
      <c r="C27" s="460" t="s">
        <v>429</v>
      </c>
      <c r="D27" s="411" t="s">
        <v>423</v>
      </c>
      <c r="E27" s="461">
        <v>3950</v>
      </c>
      <c r="F27" s="433"/>
      <c r="G27" s="38"/>
      <c r="H27" s="202"/>
      <c r="I27" s="294"/>
      <c r="J27" s="117"/>
      <c r="K27" s="43"/>
      <c r="L27" s="61"/>
      <c r="M27" s="176"/>
      <c r="N27" s="276"/>
      <c r="O27" s="174"/>
      <c r="P27" s="77"/>
      <c r="Q27" s="38"/>
      <c r="R27" s="177"/>
      <c r="S27" s="278"/>
      <c r="T27" s="172"/>
      <c r="U27" s="40"/>
      <c r="V27" s="258"/>
      <c r="W27" s="11" t="s">
        <v>311</v>
      </c>
      <c r="X27" s="259"/>
    </row>
    <row r="28" spans="2:24" ht="19.5" customHeight="1">
      <c r="B28" s="265"/>
      <c r="C28" s="464" t="s">
        <v>153</v>
      </c>
      <c r="D28" s="480"/>
      <c r="E28" s="461"/>
      <c r="F28" s="440"/>
      <c r="G28" s="38"/>
      <c r="H28" s="177"/>
      <c r="I28" s="302"/>
      <c r="J28" s="172"/>
      <c r="K28" s="43"/>
      <c r="L28" s="61"/>
      <c r="M28" s="177"/>
      <c r="N28" s="276"/>
      <c r="O28" s="174"/>
      <c r="P28" s="77"/>
      <c r="Q28" s="38"/>
      <c r="R28" s="177"/>
      <c r="S28" s="278"/>
      <c r="T28" s="172"/>
      <c r="U28" s="40"/>
      <c r="V28" s="258"/>
      <c r="W28" s="269" t="s">
        <v>312</v>
      </c>
      <c r="X28" s="259"/>
    </row>
    <row r="29" spans="2:24" ht="19.5" customHeight="1">
      <c r="B29" s="265"/>
      <c r="C29" s="460" t="s">
        <v>150</v>
      </c>
      <c r="D29" s="307" t="s">
        <v>307</v>
      </c>
      <c r="E29" s="461">
        <v>2450</v>
      </c>
      <c r="F29" s="433"/>
      <c r="G29" s="38"/>
      <c r="H29" s="202"/>
      <c r="I29" s="299"/>
      <c r="J29" s="172"/>
      <c r="K29" s="43"/>
      <c r="L29" s="61"/>
      <c r="M29" s="202"/>
      <c r="N29" s="303"/>
      <c r="O29" s="174"/>
      <c r="P29" s="77"/>
      <c r="Q29" s="38"/>
      <c r="R29" s="202"/>
      <c r="S29" s="299"/>
      <c r="T29" s="172"/>
      <c r="U29" s="40"/>
      <c r="V29" s="258"/>
      <c r="W29" s="11"/>
      <c r="X29" s="259"/>
    </row>
    <row r="30" spans="2:24" ht="19.5" customHeight="1">
      <c r="B30" s="265"/>
      <c r="C30" s="460" t="s">
        <v>151</v>
      </c>
      <c r="D30" s="307" t="s">
        <v>307</v>
      </c>
      <c r="E30" s="461">
        <v>1450</v>
      </c>
      <c r="F30" s="433"/>
      <c r="G30" s="38"/>
      <c r="H30" s="202"/>
      <c r="I30" s="299"/>
      <c r="J30" s="172"/>
      <c r="K30" s="43"/>
      <c r="L30" s="61"/>
      <c r="M30" s="202"/>
      <c r="N30" s="303"/>
      <c r="O30" s="174"/>
      <c r="P30" s="77"/>
      <c r="Q30" s="38"/>
      <c r="R30" s="202"/>
      <c r="S30" s="299"/>
      <c r="T30" s="172"/>
      <c r="U30" s="40"/>
      <c r="V30" s="258"/>
      <c r="W30" s="11"/>
      <c r="X30" s="259"/>
    </row>
    <row r="31" spans="2:24" ht="19.5" customHeight="1">
      <c r="B31" s="265"/>
      <c r="C31" s="463" t="s">
        <v>152</v>
      </c>
      <c r="D31" s="307" t="s">
        <v>307</v>
      </c>
      <c r="E31" s="471">
        <v>3400</v>
      </c>
      <c r="F31" s="433"/>
      <c r="G31" s="38"/>
      <c r="H31" s="226"/>
      <c r="I31" s="299"/>
      <c r="J31" s="172"/>
      <c r="K31" s="43"/>
      <c r="L31" s="61"/>
      <c r="M31" s="226"/>
      <c r="N31" s="303"/>
      <c r="O31" s="174"/>
      <c r="P31" s="77"/>
      <c r="Q31" s="38"/>
      <c r="R31" s="226"/>
      <c r="S31" s="299"/>
      <c r="T31" s="172"/>
      <c r="U31" s="40"/>
      <c r="V31" s="258"/>
      <c r="W31" s="11"/>
      <c r="X31" s="259"/>
    </row>
    <row r="32" spans="2:24" ht="19.5" customHeight="1">
      <c r="B32" s="265"/>
      <c r="C32" s="463" t="s">
        <v>147</v>
      </c>
      <c r="D32" s="411" t="s">
        <v>304</v>
      </c>
      <c r="E32" s="471">
        <v>1050</v>
      </c>
      <c r="F32" s="433"/>
      <c r="G32" s="38"/>
      <c r="H32" s="226"/>
      <c r="I32" s="299"/>
      <c r="J32" s="172"/>
      <c r="K32" s="43"/>
      <c r="L32" s="61"/>
      <c r="M32" s="226"/>
      <c r="N32" s="299"/>
      <c r="O32" s="174"/>
      <c r="P32" s="77"/>
      <c r="Q32" s="38"/>
      <c r="R32" s="177"/>
      <c r="S32" s="278"/>
      <c r="T32" s="172"/>
      <c r="U32" s="40"/>
      <c r="V32" s="258"/>
      <c r="W32" s="11"/>
      <c r="X32" s="259"/>
    </row>
    <row r="33" spans="2:24" ht="19.5" customHeight="1">
      <c r="B33" s="265"/>
      <c r="C33" s="460" t="s">
        <v>148</v>
      </c>
      <c r="D33" s="295" t="s">
        <v>304</v>
      </c>
      <c r="E33" s="461">
        <v>950</v>
      </c>
      <c r="F33" s="433"/>
      <c r="G33" s="38"/>
      <c r="H33" s="202"/>
      <c r="I33" s="299"/>
      <c r="J33" s="172"/>
      <c r="K33" s="43"/>
      <c r="L33" s="61"/>
      <c r="M33" s="202"/>
      <c r="N33" s="299"/>
      <c r="O33" s="174"/>
      <c r="P33" s="77"/>
      <c r="Q33" s="38"/>
      <c r="R33" s="177"/>
      <c r="S33" s="278"/>
      <c r="T33" s="172"/>
      <c r="U33" s="40"/>
      <c r="V33" s="258"/>
      <c r="W33" s="11"/>
      <c r="X33" s="259"/>
    </row>
    <row r="34" spans="2:24" ht="19.5" customHeight="1">
      <c r="B34" s="454"/>
      <c r="C34" s="463" t="s">
        <v>149</v>
      </c>
      <c r="D34" s="465" t="s">
        <v>304</v>
      </c>
      <c r="E34" s="471">
        <v>300</v>
      </c>
      <c r="F34" s="449"/>
      <c r="G34" s="83"/>
      <c r="H34" s="226"/>
      <c r="I34" s="315"/>
      <c r="J34" s="207"/>
      <c r="K34" s="239"/>
      <c r="L34" s="455"/>
      <c r="M34" s="226"/>
      <c r="N34" s="315"/>
      <c r="O34" s="456"/>
      <c r="P34" s="238"/>
      <c r="Q34" s="83"/>
      <c r="R34" s="457"/>
      <c r="S34" s="458"/>
      <c r="T34" s="207"/>
      <c r="U34" s="84"/>
      <c r="V34" s="258"/>
      <c r="W34" s="11"/>
      <c r="X34" s="259"/>
    </row>
    <row r="35" spans="2:24" ht="19.5" customHeight="1">
      <c r="B35" s="576" t="s">
        <v>1</v>
      </c>
      <c r="C35" s="577"/>
      <c r="D35" s="577"/>
      <c r="E35" s="48">
        <f>SUM(E6:E34)</f>
        <v>67250</v>
      </c>
      <c r="F35" s="75">
        <f>SUM(F6:F34)</f>
        <v>0</v>
      </c>
      <c r="G35" s="577" t="s">
        <v>1</v>
      </c>
      <c r="H35" s="577"/>
      <c r="I35" s="577"/>
      <c r="J35" s="54">
        <f>SUM(J6:J34)</f>
        <v>1300</v>
      </c>
      <c r="K35" s="16">
        <f>SUM(K6:K34)</f>
        <v>0</v>
      </c>
      <c r="L35" s="576" t="s">
        <v>1</v>
      </c>
      <c r="M35" s="577"/>
      <c r="N35" s="582"/>
      <c r="O35" s="14">
        <f>SUM(O6:O34)</f>
        <v>6600</v>
      </c>
      <c r="P35" s="75">
        <f>SUM(P6:P34)</f>
        <v>0</v>
      </c>
      <c r="Q35" s="577" t="s">
        <v>1</v>
      </c>
      <c r="R35" s="577"/>
      <c r="S35" s="577"/>
      <c r="T35" s="54">
        <f>SUM(T6:T34)</f>
        <v>3100</v>
      </c>
      <c r="U35" s="34">
        <f>SUM(U6:U34)</f>
        <v>0</v>
      </c>
      <c r="V35" s="260"/>
      <c r="W35" s="13"/>
      <c r="X35" s="261"/>
    </row>
    <row r="36" spans="2:29" s="3" customFormat="1" ht="13.5" customHeight="1">
      <c r="B36" s="11" t="s">
        <v>487</v>
      </c>
      <c r="C36" s="9"/>
      <c r="D36" s="1"/>
      <c r="E36" s="442"/>
      <c r="F36" s="443"/>
      <c r="G36" s="1"/>
      <c r="H36" s="1"/>
      <c r="I36" s="1"/>
      <c r="J36" s="442"/>
      <c r="K36" s="444"/>
      <c r="L36" s="1"/>
      <c r="M36" s="1"/>
      <c r="N36" s="1"/>
      <c r="O36" s="442"/>
      <c r="P36" s="445"/>
      <c r="Q36" s="1"/>
      <c r="R36" s="1"/>
      <c r="S36" s="1"/>
      <c r="T36" s="442"/>
      <c r="U36" s="444"/>
      <c r="V36" s="1"/>
      <c r="W36" s="1"/>
      <c r="X36" s="1"/>
      <c r="Y36" s="445"/>
      <c r="Z36" s="447"/>
      <c r="AA36" s="448"/>
      <c r="AB36" s="441"/>
      <c r="AC36" s="447"/>
    </row>
    <row r="37" spans="2:28" s="3" customFormat="1" ht="14.25" customHeight="1">
      <c r="B37" s="519" t="s">
        <v>489</v>
      </c>
      <c r="C37" s="520"/>
      <c r="D37" s="520"/>
      <c r="E37" s="520"/>
      <c r="F37" s="520"/>
      <c r="G37" s="520"/>
      <c r="H37" s="520"/>
      <c r="I37" s="520"/>
      <c r="J37" s="520"/>
      <c r="K37" s="520"/>
      <c r="L37" s="520"/>
      <c r="M37" s="520"/>
      <c r="N37" s="520"/>
      <c r="O37" s="520"/>
      <c r="P37" s="520"/>
      <c r="Q37" s="520"/>
      <c r="R37" s="520"/>
      <c r="S37" s="520"/>
      <c r="T37" s="520"/>
      <c r="U37" s="520"/>
      <c r="V37" s="520"/>
      <c r="W37" s="520"/>
      <c r="X37" s="520"/>
      <c r="Y37" s="413"/>
      <c r="Z37" s="413"/>
      <c r="AA37" s="413"/>
      <c r="AB37" s="413"/>
    </row>
    <row r="38" spans="2:28" s="3" customFormat="1" ht="14.25" customHeight="1">
      <c r="B38" s="519" t="s">
        <v>485</v>
      </c>
      <c r="C38" s="520"/>
      <c r="D38" s="520"/>
      <c r="E38" s="520"/>
      <c r="F38" s="520"/>
      <c r="G38" s="520"/>
      <c r="H38" s="520"/>
      <c r="I38" s="520"/>
      <c r="J38" s="520"/>
      <c r="K38" s="520"/>
      <c r="L38" s="520"/>
      <c r="M38" s="520"/>
      <c r="N38" s="520"/>
      <c r="O38" s="520"/>
      <c r="P38" s="520"/>
      <c r="Q38" s="520"/>
      <c r="R38" s="520"/>
      <c r="S38" s="520"/>
      <c r="T38" s="520"/>
      <c r="U38" s="520"/>
      <c r="V38" s="520"/>
      <c r="W38" s="520"/>
      <c r="X38" s="520"/>
      <c r="Y38" s="413"/>
      <c r="Z38" s="413"/>
      <c r="AA38" s="413"/>
      <c r="AB38" s="413"/>
    </row>
    <row r="39" spans="2:28" s="3" customFormat="1" ht="13.5">
      <c r="B39" s="519" t="s">
        <v>486</v>
      </c>
      <c r="C39" s="611"/>
      <c r="D39" s="611"/>
      <c r="E39" s="611"/>
      <c r="F39" s="611"/>
      <c r="G39" s="611"/>
      <c r="H39" s="611"/>
      <c r="I39" s="611"/>
      <c r="J39" s="611"/>
      <c r="K39" s="611"/>
      <c r="L39" s="611"/>
      <c r="M39" s="611"/>
      <c r="N39" s="611"/>
      <c r="O39" s="611"/>
      <c r="P39" s="611"/>
      <c r="Q39" s="611"/>
      <c r="R39" s="611"/>
      <c r="S39" s="611"/>
      <c r="T39" s="611"/>
      <c r="U39" s="611"/>
      <c r="V39" s="611"/>
      <c r="W39" s="611"/>
      <c r="X39" s="611"/>
      <c r="Y39" s="413"/>
      <c r="Z39" s="413"/>
      <c r="AA39" s="413"/>
      <c r="AB39" s="413"/>
    </row>
    <row r="40" spans="2:25" s="3" customFormat="1" ht="8.25" customHeight="1">
      <c r="B40" s="11"/>
      <c r="C40" s="1"/>
      <c r="D40" s="1"/>
      <c r="E40" s="442"/>
      <c r="F40" s="443"/>
      <c r="G40" s="1"/>
      <c r="H40" s="1"/>
      <c r="I40" s="1"/>
      <c r="J40" s="442"/>
      <c r="K40" s="444"/>
      <c r="L40" s="1"/>
      <c r="M40" s="1"/>
      <c r="N40" s="1"/>
      <c r="O40" s="442"/>
      <c r="P40" s="445"/>
      <c r="Q40" s="1"/>
      <c r="R40" s="1"/>
      <c r="S40" s="1"/>
      <c r="T40" s="442"/>
      <c r="U40" s="444"/>
      <c r="V40" s="1"/>
      <c r="W40" s="1"/>
      <c r="X40" s="1"/>
      <c r="Y40" s="445"/>
    </row>
    <row r="41" spans="2:24" ht="15.75" customHeight="1">
      <c r="B41" s="18" t="s">
        <v>344</v>
      </c>
      <c r="C41" s="19"/>
      <c r="E41" s="19"/>
      <c r="F41" s="19"/>
      <c r="J41" s="19"/>
      <c r="K41" s="19"/>
      <c r="M41" s="19"/>
      <c r="O41" s="19"/>
      <c r="P41" s="19"/>
      <c r="R41" s="20"/>
      <c r="T41" s="25"/>
      <c r="U41" s="26"/>
      <c r="W41" s="547" t="str">
        <f>'三河集計表'!O31</f>
        <v>（2021年10月現在）</v>
      </c>
      <c r="X41" s="548"/>
    </row>
  </sheetData>
  <sheetProtection password="CCCF" sheet="1" selectLockedCells="1"/>
  <mergeCells count="30">
    <mergeCell ref="B35:D35"/>
    <mergeCell ref="G35:I35"/>
    <mergeCell ref="L35:N35"/>
    <mergeCell ref="Q35:S35"/>
    <mergeCell ref="V5:X5"/>
    <mergeCell ref="W41:X41"/>
    <mergeCell ref="B37:X37"/>
    <mergeCell ref="B38:X38"/>
    <mergeCell ref="B39:X39"/>
    <mergeCell ref="C4:E4"/>
    <mergeCell ref="F4:G4"/>
    <mergeCell ref="H4:I4"/>
    <mergeCell ref="O4:P4"/>
    <mergeCell ref="Q4:R4"/>
    <mergeCell ref="B5:E5"/>
    <mergeCell ref="G5:J5"/>
    <mergeCell ref="L5:O5"/>
    <mergeCell ref="Q5:T5"/>
    <mergeCell ref="E3:F3"/>
    <mergeCell ref="M3:N3"/>
    <mergeCell ref="O3:S3"/>
    <mergeCell ref="T3:U3"/>
    <mergeCell ref="V3:W3"/>
    <mergeCell ref="G3:L3"/>
    <mergeCell ref="E2:F2"/>
    <mergeCell ref="M2:N2"/>
    <mergeCell ref="O2:S2"/>
    <mergeCell ref="T2:U2"/>
    <mergeCell ref="V2:X2"/>
    <mergeCell ref="G2:L2"/>
  </mergeCells>
  <conditionalFormatting sqref="F6">
    <cfRule type="expression" priority="40" dxfId="0" stopIfTrue="1">
      <formula>F6&gt;E6</formula>
    </cfRule>
  </conditionalFormatting>
  <conditionalFormatting sqref="F7">
    <cfRule type="expression" priority="39" dxfId="0" stopIfTrue="1">
      <formula>F7&gt;E7</formula>
    </cfRule>
  </conditionalFormatting>
  <conditionalFormatting sqref="F8">
    <cfRule type="expression" priority="38" dxfId="0" stopIfTrue="1">
      <formula>F8&gt;E8</formula>
    </cfRule>
  </conditionalFormatting>
  <conditionalFormatting sqref="F9">
    <cfRule type="expression" priority="37" dxfId="0" stopIfTrue="1">
      <formula>F9&gt;E9</formula>
    </cfRule>
  </conditionalFormatting>
  <conditionalFormatting sqref="F10">
    <cfRule type="expression" priority="36" dxfId="0" stopIfTrue="1">
      <formula>F10&gt;E10</formula>
    </cfRule>
  </conditionalFormatting>
  <conditionalFormatting sqref="F11">
    <cfRule type="expression" priority="35" dxfId="0" stopIfTrue="1">
      <formula>F11&gt;E11</formula>
    </cfRule>
  </conditionalFormatting>
  <conditionalFormatting sqref="F12">
    <cfRule type="expression" priority="34" dxfId="0" stopIfTrue="1">
      <formula>F12&gt;E12</formula>
    </cfRule>
  </conditionalFormatting>
  <conditionalFormatting sqref="F13">
    <cfRule type="expression" priority="33" dxfId="0" stopIfTrue="1">
      <formula>F13&gt;E13</formula>
    </cfRule>
  </conditionalFormatting>
  <conditionalFormatting sqref="F14">
    <cfRule type="expression" priority="32" dxfId="0" stopIfTrue="1">
      <formula>F14&gt;E14</formula>
    </cfRule>
  </conditionalFormatting>
  <conditionalFormatting sqref="F15">
    <cfRule type="expression" priority="31" dxfId="0" stopIfTrue="1">
      <formula>F15&gt;E15</formula>
    </cfRule>
  </conditionalFormatting>
  <conditionalFormatting sqref="F16">
    <cfRule type="expression" priority="30" dxfId="0" stopIfTrue="1">
      <formula>F16&gt;E16</formula>
    </cfRule>
  </conditionalFormatting>
  <conditionalFormatting sqref="F17">
    <cfRule type="expression" priority="29" dxfId="0" stopIfTrue="1">
      <formula>F17&gt;E17</formula>
    </cfRule>
  </conditionalFormatting>
  <conditionalFormatting sqref="F18">
    <cfRule type="expression" priority="28" dxfId="0" stopIfTrue="1">
      <formula>F18&gt;E18</formula>
    </cfRule>
  </conditionalFormatting>
  <conditionalFormatting sqref="F19">
    <cfRule type="expression" priority="27" dxfId="0" stopIfTrue="1">
      <formula>F19&gt;E19</formula>
    </cfRule>
  </conditionalFormatting>
  <conditionalFormatting sqref="F20">
    <cfRule type="expression" priority="26" dxfId="0" stopIfTrue="1">
      <formula>F20&gt;E20</formula>
    </cfRule>
  </conditionalFormatting>
  <conditionalFormatting sqref="F21">
    <cfRule type="expression" priority="25" dxfId="0" stopIfTrue="1">
      <formula>F21&gt;E21</formula>
    </cfRule>
  </conditionalFormatting>
  <conditionalFormatting sqref="F22">
    <cfRule type="expression" priority="24" dxfId="0" stopIfTrue="1">
      <formula>F22&gt;E22</formula>
    </cfRule>
  </conditionalFormatting>
  <conditionalFormatting sqref="F23">
    <cfRule type="expression" priority="23" dxfId="0" stopIfTrue="1">
      <formula>F23&gt;E23</formula>
    </cfRule>
  </conditionalFormatting>
  <conditionalFormatting sqref="F24">
    <cfRule type="expression" priority="22" dxfId="0" stopIfTrue="1">
      <formula>F24&gt;E24</formula>
    </cfRule>
  </conditionalFormatting>
  <conditionalFormatting sqref="F25">
    <cfRule type="expression" priority="21" dxfId="0" stopIfTrue="1">
      <formula>F25&gt;E25</formula>
    </cfRule>
  </conditionalFormatting>
  <conditionalFormatting sqref="F26">
    <cfRule type="expression" priority="20" dxfId="0" stopIfTrue="1">
      <formula>F26&gt;E26</formula>
    </cfRule>
  </conditionalFormatting>
  <conditionalFormatting sqref="F27">
    <cfRule type="expression" priority="19" dxfId="0" stopIfTrue="1">
      <formula>F27&gt;E27</formula>
    </cfRule>
  </conditionalFormatting>
  <conditionalFormatting sqref="F29">
    <cfRule type="expression" priority="18" dxfId="0" stopIfTrue="1">
      <formula>F29&gt;E29</formula>
    </cfRule>
  </conditionalFormatting>
  <conditionalFormatting sqref="F30">
    <cfRule type="expression" priority="17" dxfId="0" stopIfTrue="1">
      <formula>F30&gt;E30</formula>
    </cfRule>
  </conditionalFormatting>
  <conditionalFormatting sqref="F31">
    <cfRule type="expression" priority="16" dxfId="0" stopIfTrue="1">
      <formula>F31&gt;E31</formula>
    </cfRule>
  </conditionalFormatting>
  <conditionalFormatting sqref="F32">
    <cfRule type="expression" priority="15" dxfId="0" stopIfTrue="1">
      <formula>F32&gt;E32</formula>
    </cfRule>
  </conditionalFormatting>
  <conditionalFormatting sqref="F33">
    <cfRule type="expression" priority="14" dxfId="0" stopIfTrue="1">
      <formula>F33&gt;E33</formula>
    </cfRule>
  </conditionalFormatting>
  <conditionalFormatting sqref="F34">
    <cfRule type="expression" priority="13" dxfId="0" stopIfTrue="1">
      <formula>F34&gt;E34</formula>
    </cfRule>
  </conditionalFormatting>
  <conditionalFormatting sqref="K6">
    <cfRule type="expression" priority="12" dxfId="0" stopIfTrue="1">
      <formula>K6&gt;J6</formula>
    </cfRule>
  </conditionalFormatting>
  <conditionalFormatting sqref="P6">
    <cfRule type="expression" priority="11" dxfId="0" stopIfTrue="1">
      <formula>P6&gt;O6</formula>
    </cfRule>
  </conditionalFormatting>
  <conditionalFormatting sqref="P7">
    <cfRule type="expression" priority="10" dxfId="0" stopIfTrue="1">
      <formula>P7&gt;O7</formula>
    </cfRule>
  </conditionalFormatting>
  <conditionalFormatting sqref="P8">
    <cfRule type="expression" priority="9" dxfId="0" stopIfTrue="1">
      <formula>P8&gt;O8</formula>
    </cfRule>
  </conditionalFormatting>
  <conditionalFormatting sqref="P9">
    <cfRule type="expression" priority="8" dxfId="0" stopIfTrue="1">
      <formula>P9&gt;O9</formula>
    </cfRule>
  </conditionalFormatting>
  <conditionalFormatting sqref="P10">
    <cfRule type="expression" priority="7" dxfId="0" stopIfTrue="1">
      <formula>P10&gt;O10</formula>
    </cfRule>
  </conditionalFormatting>
  <conditionalFormatting sqref="P11">
    <cfRule type="expression" priority="6" dxfId="0" stopIfTrue="1">
      <formula>P11&gt;O11</formula>
    </cfRule>
  </conditionalFormatting>
  <conditionalFormatting sqref="U6">
    <cfRule type="expression" priority="5" dxfId="0" stopIfTrue="1">
      <formula>U6&gt;T6</formula>
    </cfRule>
  </conditionalFormatting>
  <conditionalFormatting sqref="U7">
    <cfRule type="expression" priority="4" dxfId="0" stopIfTrue="1">
      <formula>U7&gt;T7</formula>
    </cfRule>
  </conditionalFormatting>
  <conditionalFormatting sqref="U8">
    <cfRule type="expression" priority="3" dxfId="0" stopIfTrue="1">
      <formula>U8&gt;T8</formula>
    </cfRule>
  </conditionalFormatting>
  <conditionalFormatting sqref="U9">
    <cfRule type="expression" priority="2" dxfId="0" stopIfTrue="1">
      <formula>U9&gt;T9</formula>
    </cfRule>
  </conditionalFormatting>
  <conditionalFormatting sqref="U10">
    <cfRule type="expression" priority="1" dxfId="0" stopIfTrue="1">
      <formula>U10&gt;T10</formula>
    </cfRule>
  </conditionalFormatting>
  <dataValidations count="3">
    <dataValidation operator="lessThanOrEqual" allowBlank="1" showInputMessage="1" showErrorMessage="1" sqref="H28:I28 H22:I25 R32:S34 C28:E28 B36:B40 C36:Y36 C40:Y40 S6:S28 O14:O34 M14:N28 R13:R28 T13:T34 J22:J34"/>
    <dataValidation type="custom" allowBlank="1" showInputMessage="1" showErrorMessage="1" sqref="K7 U11:U12">
      <formula1>AND(K7&lt;=J7,MOD(K7,50)=0)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27 F29:F34 K6 P6:P11 U6:U10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S30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4921875" style="18" customWidth="1"/>
    <col min="2" max="2" width="3.00390625" style="18" customWidth="1"/>
    <col min="3" max="3" width="13.25390625" style="18" customWidth="1"/>
    <col min="4" max="4" width="4.75390625" style="18" customWidth="1"/>
    <col min="5" max="5" width="8.125" style="18" customWidth="1"/>
    <col min="6" max="6" width="9.75390625" style="18" customWidth="1"/>
    <col min="7" max="7" width="0.74609375" style="18" customWidth="1"/>
    <col min="8" max="8" width="13.25390625" style="18" customWidth="1"/>
    <col min="9" max="9" width="3.50390625" style="18" customWidth="1"/>
    <col min="10" max="10" width="7.75390625" style="18" customWidth="1"/>
    <col min="11" max="11" width="8.625" style="18" customWidth="1"/>
    <col min="12" max="12" width="0.875" style="18" customWidth="1"/>
    <col min="13" max="13" width="13.25390625" style="18" customWidth="1"/>
    <col min="14" max="14" width="4.625" style="18" customWidth="1"/>
    <col min="15" max="15" width="7.75390625" style="18" customWidth="1"/>
    <col min="16" max="16" width="8.625" style="18" customWidth="1"/>
    <col min="17" max="17" width="1.00390625" style="18" customWidth="1"/>
    <col min="18" max="18" width="13.25390625" style="18" customWidth="1"/>
    <col min="19" max="19" width="3.625" style="18" customWidth="1"/>
    <col min="20" max="20" width="7.75390625" style="18" customWidth="1"/>
    <col min="21" max="21" width="8.625" style="18" customWidth="1"/>
    <col min="22" max="22" width="0.74609375" style="18" customWidth="1"/>
    <col min="23" max="23" width="24.625" style="18" customWidth="1"/>
    <col min="24" max="24" width="8.875" style="18" customWidth="1"/>
    <col min="25" max="16384" width="9.00390625" style="18" customWidth="1"/>
  </cols>
  <sheetData>
    <row r="1" spans="7:149" ht="8.25" customHeight="1">
      <c r="G1" s="19"/>
      <c r="H1" s="19"/>
      <c r="I1" s="19"/>
      <c r="J1" s="20"/>
      <c r="K1" s="20"/>
      <c r="L1" s="19"/>
      <c r="M1" s="19"/>
      <c r="N1" s="19"/>
      <c r="O1" s="20"/>
      <c r="P1" s="20"/>
      <c r="Q1" s="19"/>
      <c r="R1" s="20"/>
      <c r="S1" s="19"/>
      <c r="T1" s="20"/>
      <c r="U1" s="20"/>
      <c r="V1" s="19"/>
      <c r="W1" s="20"/>
      <c r="X1" s="20"/>
      <c r="ES1" s="19"/>
    </row>
    <row r="2" spans="2:149" ht="28.5" customHeight="1">
      <c r="B2" s="8" t="s">
        <v>9</v>
      </c>
      <c r="C2" s="8"/>
      <c r="D2" s="8"/>
      <c r="E2" s="576" t="s">
        <v>2</v>
      </c>
      <c r="F2" s="578"/>
      <c r="G2" s="603">
        <f>'三河集計表'!E3</f>
        <v>0</v>
      </c>
      <c r="H2" s="603"/>
      <c r="I2" s="603"/>
      <c r="J2" s="603"/>
      <c r="K2" s="603"/>
      <c r="L2" s="603"/>
      <c r="M2" s="598" t="s">
        <v>3</v>
      </c>
      <c r="N2" s="599"/>
      <c r="O2" s="600">
        <f>'三河集計表'!J3</f>
        <v>0</v>
      </c>
      <c r="P2" s="601"/>
      <c r="Q2" s="601"/>
      <c r="R2" s="601"/>
      <c r="S2" s="602"/>
      <c r="T2" s="576" t="s">
        <v>4</v>
      </c>
      <c r="U2" s="578"/>
      <c r="V2" s="603">
        <f>'三河集計表'!N3</f>
        <v>0</v>
      </c>
      <c r="W2" s="603"/>
      <c r="X2" s="604"/>
      <c r="ES2" s="19"/>
    </row>
    <row r="3" spans="2:24" ht="28.5" customHeight="1">
      <c r="B3" s="4"/>
      <c r="C3" s="4"/>
      <c r="D3" s="4"/>
      <c r="E3" s="583" t="s">
        <v>5</v>
      </c>
      <c r="F3" s="589"/>
      <c r="G3" s="597">
        <f>'三河集計表'!E4</f>
        <v>0</v>
      </c>
      <c r="H3" s="597"/>
      <c r="I3" s="597"/>
      <c r="J3" s="597"/>
      <c r="K3" s="597"/>
      <c r="L3" s="597"/>
      <c r="M3" s="590" t="s">
        <v>6</v>
      </c>
      <c r="N3" s="591"/>
      <c r="O3" s="592">
        <f>'三河集計表'!J4</f>
        <v>0</v>
      </c>
      <c r="P3" s="593"/>
      <c r="Q3" s="593"/>
      <c r="R3" s="593"/>
      <c r="S3" s="594"/>
      <c r="T3" s="583" t="s">
        <v>7</v>
      </c>
      <c r="U3" s="589"/>
      <c r="V3" s="595">
        <f>SUM(O4+O10)</f>
        <v>0</v>
      </c>
      <c r="W3" s="596"/>
      <c r="X3" s="46" t="s">
        <v>0</v>
      </c>
    </row>
    <row r="4" spans="3:18" s="21" customFormat="1" ht="30" customHeight="1">
      <c r="C4" s="586" t="s">
        <v>157</v>
      </c>
      <c r="D4" s="586"/>
      <c r="E4" s="586"/>
      <c r="F4" s="587" t="s">
        <v>8</v>
      </c>
      <c r="G4" s="587"/>
      <c r="H4" s="588">
        <f>SUM(E9+J9+O9+T9)</f>
        <v>6700</v>
      </c>
      <c r="I4" s="587"/>
      <c r="J4" s="5" t="s">
        <v>0</v>
      </c>
      <c r="K4" s="5" t="s">
        <v>11</v>
      </c>
      <c r="L4" s="6"/>
      <c r="M4" s="7" t="s">
        <v>10</v>
      </c>
      <c r="N4" s="6"/>
      <c r="O4" s="579">
        <f>SUM(F9+K9+P9+U9)</f>
        <v>0</v>
      </c>
      <c r="P4" s="580"/>
      <c r="Q4" s="581" t="s">
        <v>0</v>
      </c>
      <c r="R4" s="581"/>
    </row>
    <row r="5" spans="2:24" ht="19.5" customHeight="1">
      <c r="B5" s="576" t="s">
        <v>14</v>
      </c>
      <c r="C5" s="577"/>
      <c r="D5" s="577"/>
      <c r="E5" s="582"/>
      <c r="F5" s="22" t="s">
        <v>12</v>
      </c>
      <c r="G5" s="576" t="s">
        <v>15</v>
      </c>
      <c r="H5" s="577"/>
      <c r="I5" s="577"/>
      <c r="J5" s="582"/>
      <c r="K5" s="24" t="s">
        <v>12</v>
      </c>
      <c r="L5" s="576" t="s">
        <v>16</v>
      </c>
      <c r="M5" s="577"/>
      <c r="N5" s="577"/>
      <c r="O5" s="577"/>
      <c r="P5" s="42" t="s">
        <v>12</v>
      </c>
      <c r="Q5" s="577" t="s">
        <v>13</v>
      </c>
      <c r="R5" s="577"/>
      <c r="S5" s="577"/>
      <c r="T5" s="582"/>
      <c r="U5" s="24" t="s">
        <v>12</v>
      </c>
      <c r="V5" s="576" t="s">
        <v>298</v>
      </c>
      <c r="W5" s="577"/>
      <c r="X5" s="578"/>
    </row>
    <row r="6" spans="2:24" ht="19.5" customHeight="1">
      <c r="B6" s="33"/>
      <c r="C6" s="404" t="s">
        <v>158</v>
      </c>
      <c r="D6" s="304" t="s">
        <v>304</v>
      </c>
      <c r="E6" s="478">
        <v>6350</v>
      </c>
      <c r="F6" s="432"/>
      <c r="G6" s="33"/>
      <c r="H6" s="214"/>
      <c r="I6" s="293"/>
      <c r="J6" s="113"/>
      <c r="K6" s="264"/>
      <c r="L6" s="47"/>
      <c r="M6" s="229"/>
      <c r="N6" s="304"/>
      <c r="O6" s="230"/>
      <c r="P6" s="78"/>
      <c r="Q6" s="47"/>
      <c r="R6" s="199" t="s">
        <v>159</v>
      </c>
      <c r="S6" s="138"/>
      <c r="T6" s="290">
        <v>350</v>
      </c>
      <c r="U6" s="432"/>
      <c r="V6" s="258"/>
      <c r="W6" s="11" t="s">
        <v>313</v>
      </c>
      <c r="X6" s="270"/>
    </row>
    <row r="7" spans="2:24" ht="19.5" customHeight="1">
      <c r="B7" s="37"/>
      <c r="C7" s="208"/>
      <c r="D7" s="210"/>
      <c r="E7" s="172"/>
      <c r="F7" s="435"/>
      <c r="G7" s="37"/>
      <c r="H7" s="184"/>
      <c r="I7" s="185"/>
      <c r="J7" s="117"/>
      <c r="K7" s="40"/>
      <c r="L7" s="37"/>
      <c r="M7" s="197"/>
      <c r="N7" s="198"/>
      <c r="O7" s="80"/>
      <c r="P7" s="77"/>
      <c r="Q7" s="37"/>
      <c r="R7" s="122"/>
      <c r="S7" s="76"/>
      <c r="T7" s="142"/>
      <c r="U7" s="436"/>
      <c r="V7" s="258"/>
      <c r="W7" s="267" t="s">
        <v>504</v>
      </c>
      <c r="X7" s="282"/>
    </row>
    <row r="8" spans="2:24" ht="19.5" customHeight="1">
      <c r="B8" s="33"/>
      <c r="C8" s="405"/>
      <c r="D8" s="406"/>
      <c r="E8" s="289"/>
      <c r="F8" s="79"/>
      <c r="G8" s="33"/>
      <c r="H8" s="111"/>
      <c r="I8" s="112"/>
      <c r="J8" s="200"/>
      <c r="K8" s="55"/>
      <c r="L8" s="33"/>
      <c r="M8" s="133"/>
      <c r="N8" s="134"/>
      <c r="O8" s="15"/>
      <c r="P8" s="78"/>
      <c r="Q8" s="33"/>
      <c r="R8" s="242"/>
      <c r="S8" s="243"/>
      <c r="T8" s="149"/>
      <c r="U8" s="55"/>
      <c r="V8" s="258"/>
      <c r="W8" s="612" t="s">
        <v>419</v>
      </c>
      <c r="X8" s="613"/>
    </row>
    <row r="9" spans="2:24" ht="19.5" customHeight="1">
      <c r="B9" s="576" t="s">
        <v>1</v>
      </c>
      <c r="C9" s="577"/>
      <c r="D9" s="577"/>
      <c r="E9" s="54">
        <f>SUM(E6:E7)</f>
        <v>6350</v>
      </c>
      <c r="F9" s="16">
        <f>SUM(F6:F7)</f>
        <v>0</v>
      </c>
      <c r="G9" s="576" t="s">
        <v>1</v>
      </c>
      <c r="H9" s="577"/>
      <c r="I9" s="577"/>
      <c r="J9" s="54">
        <f>SUM(J6:J7)</f>
        <v>0</v>
      </c>
      <c r="K9" s="34">
        <f>SUM(K6:K7)</f>
        <v>0</v>
      </c>
      <c r="L9" s="576" t="s">
        <v>1</v>
      </c>
      <c r="M9" s="577"/>
      <c r="N9" s="582"/>
      <c r="O9" s="14">
        <f>SUM(O6:O7)</f>
        <v>0</v>
      </c>
      <c r="P9" s="75">
        <f>SUM(P6:P7)</f>
        <v>0</v>
      </c>
      <c r="Q9" s="576" t="s">
        <v>1</v>
      </c>
      <c r="R9" s="577"/>
      <c r="S9" s="582"/>
      <c r="T9" s="53">
        <f>SUM(T6:T7)</f>
        <v>350</v>
      </c>
      <c r="U9" s="34">
        <f>SUM(U6:U7)</f>
        <v>0</v>
      </c>
      <c r="V9" s="260"/>
      <c r="W9" s="13" t="s">
        <v>418</v>
      </c>
      <c r="X9" s="12"/>
    </row>
    <row r="10" spans="2:24" ht="30.75" customHeight="1">
      <c r="B10" s="59"/>
      <c r="C10" s="586" t="s">
        <v>160</v>
      </c>
      <c r="D10" s="586"/>
      <c r="E10" s="586"/>
      <c r="F10" s="587" t="s">
        <v>8</v>
      </c>
      <c r="G10" s="587"/>
      <c r="H10" s="588">
        <f>SUM(E23+J23+O23+T23)</f>
        <v>36250</v>
      </c>
      <c r="I10" s="587"/>
      <c r="J10" s="5" t="s">
        <v>0</v>
      </c>
      <c r="K10" s="5" t="s">
        <v>11</v>
      </c>
      <c r="L10" s="6"/>
      <c r="M10" s="7" t="s">
        <v>10</v>
      </c>
      <c r="N10" s="6"/>
      <c r="O10" s="579">
        <f>SUM(F23+K23+P23+U23)</f>
        <v>0</v>
      </c>
      <c r="P10" s="580"/>
      <c r="Q10" s="581" t="s">
        <v>0</v>
      </c>
      <c r="R10" s="581"/>
      <c r="S10" s="19"/>
      <c r="T10" s="25"/>
      <c r="U10" s="26"/>
      <c r="V10" s="19"/>
      <c r="W10" s="20"/>
      <c r="X10" s="20"/>
    </row>
    <row r="11" spans="2:24" ht="19.5" customHeight="1">
      <c r="B11" s="576" t="s">
        <v>14</v>
      </c>
      <c r="C11" s="577"/>
      <c r="D11" s="577"/>
      <c r="E11" s="582"/>
      <c r="F11" s="22" t="s">
        <v>12</v>
      </c>
      <c r="G11" s="576" t="s">
        <v>15</v>
      </c>
      <c r="H11" s="577"/>
      <c r="I11" s="577"/>
      <c r="J11" s="582"/>
      <c r="K11" s="24" t="s">
        <v>12</v>
      </c>
      <c r="L11" s="576" t="s">
        <v>16</v>
      </c>
      <c r="M11" s="577"/>
      <c r="N11" s="577"/>
      <c r="O11" s="577"/>
      <c r="P11" s="42" t="s">
        <v>12</v>
      </c>
      <c r="Q11" s="577" t="s">
        <v>13</v>
      </c>
      <c r="R11" s="577"/>
      <c r="S11" s="577"/>
      <c r="T11" s="582"/>
      <c r="U11" s="24" t="s">
        <v>12</v>
      </c>
      <c r="V11" s="576" t="s">
        <v>298</v>
      </c>
      <c r="W11" s="577"/>
      <c r="X11" s="578"/>
    </row>
    <row r="12" spans="2:24" ht="19.5" customHeight="1">
      <c r="B12" s="33"/>
      <c r="C12" s="407" t="s">
        <v>161</v>
      </c>
      <c r="D12" s="408" t="s">
        <v>483</v>
      </c>
      <c r="E12" s="474">
        <v>11150</v>
      </c>
      <c r="F12" s="432"/>
      <c r="G12" s="33"/>
      <c r="H12" s="204"/>
      <c r="I12" s="300"/>
      <c r="J12" s="172"/>
      <c r="K12" s="431"/>
      <c r="L12" s="66"/>
      <c r="M12" s="214" t="s">
        <v>161</v>
      </c>
      <c r="N12" s="272"/>
      <c r="O12" s="285">
        <v>2000</v>
      </c>
      <c r="P12" s="432"/>
      <c r="Q12" s="20"/>
      <c r="R12" s="214" t="s">
        <v>161</v>
      </c>
      <c r="S12" s="221"/>
      <c r="T12" s="286">
        <v>850</v>
      </c>
      <c r="U12" s="432"/>
      <c r="V12" s="258"/>
      <c r="W12" s="11" t="s">
        <v>314</v>
      </c>
      <c r="X12" s="259"/>
    </row>
    <row r="13" spans="2:24" ht="19.5" customHeight="1">
      <c r="B13" s="37"/>
      <c r="C13" s="204" t="s">
        <v>162</v>
      </c>
      <c r="D13" s="300" t="s">
        <v>484</v>
      </c>
      <c r="E13" s="224">
        <v>4350</v>
      </c>
      <c r="F13" s="433"/>
      <c r="G13" s="37"/>
      <c r="H13" s="204"/>
      <c r="I13" s="300"/>
      <c r="J13" s="172"/>
      <c r="K13" s="253"/>
      <c r="L13" s="61"/>
      <c r="M13" s="202" t="s">
        <v>162</v>
      </c>
      <c r="N13" s="273"/>
      <c r="O13" s="224">
        <v>500</v>
      </c>
      <c r="P13" s="433"/>
      <c r="Q13" s="38"/>
      <c r="R13" s="202" t="s">
        <v>165</v>
      </c>
      <c r="S13" s="151"/>
      <c r="T13" s="172">
        <v>300</v>
      </c>
      <c r="U13" s="433"/>
      <c r="V13" s="258"/>
      <c r="W13" s="267" t="s">
        <v>510</v>
      </c>
      <c r="X13" s="259"/>
    </row>
    <row r="14" spans="2:24" ht="19.5" customHeight="1">
      <c r="B14" s="265" t="s">
        <v>300</v>
      </c>
      <c r="C14" s="204" t="s">
        <v>163</v>
      </c>
      <c r="D14" s="300" t="s">
        <v>297</v>
      </c>
      <c r="E14" s="224">
        <v>3650</v>
      </c>
      <c r="F14" s="433"/>
      <c r="G14" s="37"/>
      <c r="H14" s="202"/>
      <c r="I14" s="294"/>
      <c r="J14" s="117"/>
      <c r="K14" s="40"/>
      <c r="L14" s="61"/>
      <c r="M14" s="201" t="s">
        <v>171</v>
      </c>
      <c r="N14" s="271"/>
      <c r="O14" s="325">
        <v>400</v>
      </c>
      <c r="P14" s="433"/>
      <c r="Q14" s="38"/>
      <c r="R14" s="201" t="s">
        <v>171</v>
      </c>
      <c r="S14" s="150"/>
      <c r="T14" s="289">
        <v>150</v>
      </c>
      <c r="U14" s="433"/>
      <c r="V14" s="258"/>
      <c r="W14" s="19" t="s">
        <v>507</v>
      </c>
      <c r="X14" s="259"/>
    </row>
    <row r="15" spans="2:24" ht="19.5" customHeight="1">
      <c r="B15" s="37"/>
      <c r="C15" s="204" t="s">
        <v>164</v>
      </c>
      <c r="D15" s="300" t="s">
        <v>297</v>
      </c>
      <c r="E15" s="224">
        <v>1050</v>
      </c>
      <c r="F15" s="433"/>
      <c r="G15" s="37"/>
      <c r="H15" s="202"/>
      <c r="I15" s="294"/>
      <c r="J15" s="123"/>
      <c r="K15" s="40"/>
      <c r="L15" s="61"/>
      <c r="M15" s="202" t="s">
        <v>172</v>
      </c>
      <c r="N15" s="294"/>
      <c r="O15" s="143">
        <v>200</v>
      </c>
      <c r="P15" s="433"/>
      <c r="Q15" s="38"/>
      <c r="R15" s="202" t="s">
        <v>341</v>
      </c>
      <c r="S15" s="56"/>
      <c r="T15" s="152">
        <v>950</v>
      </c>
      <c r="U15" s="433"/>
      <c r="V15" s="258"/>
      <c r="W15" s="267" t="s">
        <v>315</v>
      </c>
      <c r="X15" s="259"/>
    </row>
    <row r="16" spans="2:24" ht="19.5" customHeight="1">
      <c r="B16" s="33"/>
      <c r="C16" s="231" t="s">
        <v>166</v>
      </c>
      <c r="D16" s="300" t="s">
        <v>297</v>
      </c>
      <c r="E16" s="206">
        <v>4500</v>
      </c>
      <c r="F16" s="433"/>
      <c r="G16" s="33"/>
      <c r="H16" s="201"/>
      <c r="I16" s="305"/>
      <c r="J16" s="192"/>
      <c r="K16" s="78"/>
      <c r="L16" s="33"/>
      <c r="M16" s="203"/>
      <c r="N16" s="328"/>
      <c r="O16" s="325"/>
      <c r="P16" s="329"/>
      <c r="Q16" s="33"/>
      <c r="R16" s="220" t="s">
        <v>173</v>
      </c>
      <c r="S16" s="38"/>
      <c r="T16" s="58">
        <v>250</v>
      </c>
      <c r="U16" s="433"/>
      <c r="V16" s="258"/>
      <c r="W16" s="11"/>
      <c r="X16" s="259"/>
    </row>
    <row r="17" spans="2:24" ht="19.5" customHeight="1">
      <c r="B17" s="37"/>
      <c r="C17" s="204" t="s">
        <v>167</v>
      </c>
      <c r="D17" s="300" t="s">
        <v>304</v>
      </c>
      <c r="E17" s="172">
        <v>1300</v>
      </c>
      <c r="F17" s="433"/>
      <c r="G17" s="37"/>
      <c r="H17" s="202"/>
      <c r="I17" s="294"/>
      <c r="J17" s="140"/>
      <c r="K17" s="77"/>
      <c r="L17" s="37"/>
      <c r="M17" s="204"/>
      <c r="N17" s="300"/>
      <c r="O17" s="143"/>
      <c r="P17" s="253"/>
      <c r="Q17" s="37"/>
      <c r="R17" s="204"/>
      <c r="S17" s="56"/>
      <c r="T17" s="152"/>
      <c r="U17" s="438"/>
      <c r="V17" s="258"/>
      <c r="W17" s="11"/>
      <c r="X17" s="259"/>
    </row>
    <row r="18" spans="2:24" ht="19.5" customHeight="1">
      <c r="B18" s="37"/>
      <c r="C18" s="204" t="s">
        <v>168</v>
      </c>
      <c r="D18" s="300" t="s">
        <v>304</v>
      </c>
      <c r="E18" s="172">
        <v>1250</v>
      </c>
      <c r="F18" s="433"/>
      <c r="G18" s="37"/>
      <c r="H18" s="202"/>
      <c r="I18" s="294"/>
      <c r="J18" s="140"/>
      <c r="K18" s="77"/>
      <c r="L18" s="37"/>
      <c r="M18" s="204"/>
      <c r="N18" s="300"/>
      <c r="O18" s="143"/>
      <c r="P18" s="253"/>
      <c r="Q18" s="37"/>
      <c r="R18" s="204"/>
      <c r="S18" s="56"/>
      <c r="T18" s="152"/>
      <c r="U18" s="253"/>
      <c r="V18" s="258"/>
      <c r="W18" s="11"/>
      <c r="X18" s="259"/>
    </row>
    <row r="19" spans="2:24" ht="19.5" customHeight="1">
      <c r="B19" s="37"/>
      <c r="C19" s="204" t="s">
        <v>169</v>
      </c>
      <c r="D19" s="300" t="s">
        <v>297</v>
      </c>
      <c r="E19" s="172">
        <v>1900</v>
      </c>
      <c r="F19" s="433"/>
      <c r="G19" s="37"/>
      <c r="H19" s="202"/>
      <c r="I19" s="294"/>
      <c r="J19" s="140"/>
      <c r="K19" s="77"/>
      <c r="L19" s="37"/>
      <c r="M19" s="204"/>
      <c r="N19" s="300"/>
      <c r="O19" s="143"/>
      <c r="P19" s="253"/>
      <c r="Q19" s="37"/>
      <c r="R19" s="204"/>
      <c r="S19" s="56"/>
      <c r="T19" s="152"/>
      <c r="U19" s="253"/>
      <c r="V19" s="258"/>
      <c r="W19" s="11"/>
      <c r="X19" s="259"/>
    </row>
    <row r="20" spans="2:24" ht="19.5" customHeight="1">
      <c r="B20" s="37"/>
      <c r="C20" s="204" t="s">
        <v>170</v>
      </c>
      <c r="D20" s="300" t="s">
        <v>304</v>
      </c>
      <c r="E20" s="172">
        <v>1500</v>
      </c>
      <c r="F20" s="433"/>
      <c r="G20" s="37"/>
      <c r="H20" s="202"/>
      <c r="I20" s="294"/>
      <c r="J20" s="140"/>
      <c r="K20" s="77"/>
      <c r="L20" s="37"/>
      <c r="M20" s="202"/>
      <c r="N20" s="294"/>
      <c r="O20" s="142"/>
      <c r="P20" s="40"/>
      <c r="Q20" s="37"/>
      <c r="R20" s="231"/>
      <c r="S20" s="38"/>
      <c r="T20" s="58"/>
      <c r="U20" s="253"/>
      <c r="V20" s="258"/>
      <c r="W20" s="11"/>
      <c r="X20" s="259"/>
    </row>
    <row r="21" spans="2:24" ht="19.5" customHeight="1">
      <c r="B21" s="37"/>
      <c r="C21" s="202"/>
      <c r="D21" s="116"/>
      <c r="E21" s="224"/>
      <c r="F21" s="439"/>
      <c r="G21" s="37"/>
      <c r="H21" s="204"/>
      <c r="I21" s="178"/>
      <c r="J21" s="237"/>
      <c r="K21" s="77"/>
      <c r="L21" s="37"/>
      <c r="M21" s="204"/>
      <c r="N21" s="181"/>
      <c r="O21" s="143"/>
      <c r="P21" s="40"/>
      <c r="Q21" s="37"/>
      <c r="R21" s="204"/>
      <c r="S21" s="38"/>
      <c r="T21" s="58"/>
      <c r="U21" s="40"/>
      <c r="V21" s="258"/>
      <c r="W21" s="11"/>
      <c r="X21" s="259"/>
    </row>
    <row r="22" spans="2:24" ht="19.5" customHeight="1">
      <c r="B22" s="32"/>
      <c r="C22" s="36"/>
      <c r="D22" s="10"/>
      <c r="E22" s="63"/>
      <c r="F22" s="65"/>
      <c r="G22" s="32"/>
      <c r="H22" s="10"/>
      <c r="I22" s="10"/>
      <c r="J22" s="63"/>
      <c r="K22" s="71"/>
      <c r="L22" s="32"/>
      <c r="M22" s="10"/>
      <c r="N22" s="274"/>
      <c r="O22" s="67"/>
      <c r="P22" s="35"/>
      <c r="Q22" s="32"/>
      <c r="R22" s="10"/>
      <c r="S22" s="23"/>
      <c r="T22" s="45"/>
      <c r="U22" s="35"/>
      <c r="V22" s="258"/>
      <c r="W22" s="11"/>
      <c r="X22" s="259"/>
    </row>
    <row r="23" spans="2:24" ht="19.5" customHeight="1">
      <c r="B23" s="583" t="s">
        <v>1</v>
      </c>
      <c r="C23" s="584"/>
      <c r="D23" s="584"/>
      <c r="E23" s="63">
        <f>SUM(E12:E22)</f>
        <v>30650</v>
      </c>
      <c r="F23" s="65">
        <f>SUM(F12:F22)</f>
        <v>0</v>
      </c>
      <c r="G23" s="583" t="s">
        <v>1</v>
      </c>
      <c r="H23" s="584"/>
      <c r="I23" s="584"/>
      <c r="J23" s="63">
        <f>SUM(J12:J22)</f>
        <v>0</v>
      </c>
      <c r="K23" s="71">
        <f>SUM(K12:K22)</f>
        <v>0</v>
      </c>
      <c r="L23" s="583" t="s">
        <v>1</v>
      </c>
      <c r="M23" s="584"/>
      <c r="N23" s="585"/>
      <c r="O23" s="64">
        <f>SUM(O12:O22)</f>
        <v>3100</v>
      </c>
      <c r="P23" s="35">
        <f>SUM(P12:P22)</f>
        <v>0</v>
      </c>
      <c r="Q23" s="583" t="s">
        <v>1</v>
      </c>
      <c r="R23" s="584"/>
      <c r="S23" s="584"/>
      <c r="T23" s="41">
        <f>SUM(T12:T22)</f>
        <v>2500</v>
      </c>
      <c r="U23" s="35">
        <f>SUM(U12:U22)</f>
        <v>0</v>
      </c>
      <c r="V23" s="260"/>
      <c r="W23" s="13"/>
      <c r="X23" s="261"/>
    </row>
    <row r="24" spans="2:29" s="3" customFormat="1" ht="13.5" customHeight="1">
      <c r="B24" s="11" t="s">
        <v>487</v>
      </c>
      <c r="C24" s="9"/>
      <c r="D24" s="1"/>
      <c r="E24" s="442"/>
      <c r="F24" s="443"/>
      <c r="G24" s="1"/>
      <c r="H24" s="1"/>
      <c r="I24" s="1"/>
      <c r="J24" s="442"/>
      <c r="K24" s="444"/>
      <c r="L24" s="1"/>
      <c r="M24" s="1"/>
      <c r="N24" s="1"/>
      <c r="O24" s="442"/>
      <c r="P24" s="445"/>
      <c r="Q24" s="1"/>
      <c r="R24" s="1"/>
      <c r="S24" s="1"/>
      <c r="T24" s="442"/>
      <c r="U24" s="444"/>
      <c r="V24" s="1"/>
      <c r="W24" s="1"/>
      <c r="X24" s="1"/>
      <c r="Y24" s="445"/>
      <c r="Z24" s="447"/>
      <c r="AA24" s="448"/>
      <c r="AB24" s="441"/>
      <c r="AC24" s="447"/>
    </row>
    <row r="25" spans="2:28" s="3" customFormat="1" ht="14.25" customHeight="1">
      <c r="B25" s="519" t="s">
        <v>489</v>
      </c>
      <c r="C25" s="520"/>
      <c r="D25" s="520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0"/>
      <c r="R25" s="520"/>
      <c r="S25" s="520"/>
      <c r="T25" s="520"/>
      <c r="U25" s="520"/>
      <c r="V25" s="520"/>
      <c r="W25" s="520"/>
      <c r="X25" s="520"/>
      <c r="Y25" s="413"/>
      <c r="Z25" s="413"/>
      <c r="AA25" s="413"/>
      <c r="AB25" s="413"/>
    </row>
    <row r="26" spans="2:28" s="3" customFormat="1" ht="14.25" customHeight="1">
      <c r="B26" s="519" t="s">
        <v>485</v>
      </c>
      <c r="C26" s="520"/>
      <c r="D26" s="520"/>
      <c r="E26" s="520"/>
      <c r="F26" s="520"/>
      <c r="G26" s="520"/>
      <c r="H26" s="520"/>
      <c r="I26" s="520"/>
      <c r="J26" s="520"/>
      <c r="K26" s="520"/>
      <c r="L26" s="520"/>
      <c r="M26" s="520"/>
      <c r="N26" s="520"/>
      <c r="O26" s="520"/>
      <c r="P26" s="520"/>
      <c r="Q26" s="520"/>
      <c r="R26" s="520"/>
      <c r="S26" s="520"/>
      <c r="T26" s="520"/>
      <c r="U26" s="520"/>
      <c r="V26" s="520"/>
      <c r="W26" s="520"/>
      <c r="X26" s="520"/>
      <c r="Y26" s="413"/>
      <c r="Z26" s="413"/>
      <c r="AA26" s="413"/>
      <c r="AB26" s="413"/>
    </row>
    <row r="27" spans="2:28" s="3" customFormat="1" ht="13.5">
      <c r="B27" s="519" t="s">
        <v>486</v>
      </c>
      <c r="C27" s="611"/>
      <c r="D27" s="611"/>
      <c r="E27" s="611"/>
      <c r="F27" s="611"/>
      <c r="G27" s="611"/>
      <c r="H27" s="611"/>
      <c r="I27" s="611"/>
      <c r="J27" s="611"/>
      <c r="K27" s="611"/>
      <c r="L27" s="611"/>
      <c r="M27" s="611"/>
      <c r="N27" s="611"/>
      <c r="O27" s="611"/>
      <c r="P27" s="611"/>
      <c r="Q27" s="611"/>
      <c r="R27" s="611"/>
      <c r="S27" s="611"/>
      <c r="T27" s="611"/>
      <c r="U27" s="611"/>
      <c r="V27" s="611"/>
      <c r="W27" s="611"/>
      <c r="X27" s="611"/>
      <c r="Y27" s="413"/>
      <c r="Z27" s="413"/>
      <c r="AA27" s="413"/>
      <c r="AB27" s="413"/>
    </row>
    <row r="28" spans="2:25" s="3" customFormat="1" ht="8.25" customHeight="1">
      <c r="B28" s="11"/>
      <c r="C28" s="1"/>
      <c r="D28" s="1"/>
      <c r="E28" s="442"/>
      <c r="F28" s="443"/>
      <c r="G28" s="1"/>
      <c r="H28" s="1"/>
      <c r="I28" s="1"/>
      <c r="J28" s="442"/>
      <c r="K28" s="444"/>
      <c r="L28" s="1"/>
      <c r="M28" s="1"/>
      <c r="N28" s="1"/>
      <c r="O28" s="442"/>
      <c r="P28" s="445"/>
      <c r="Q28" s="1"/>
      <c r="R28" s="1"/>
      <c r="S28" s="1"/>
      <c r="T28" s="442"/>
      <c r="U28" s="444"/>
      <c r="V28" s="1"/>
      <c r="W28" s="1"/>
      <c r="X28" s="1"/>
      <c r="Y28" s="445"/>
    </row>
    <row r="29" spans="2:24" ht="19.5" customHeight="1">
      <c r="B29" s="18" t="s">
        <v>344</v>
      </c>
      <c r="C29" s="19"/>
      <c r="E29" s="19"/>
      <c r="F29" s="19"/>
      <c r="J29" s="19"/>
      <c r="K29" s="19"/>
      <c r="M29" s="19"/>
      <c r="O29" s="19"/>
      <c r="P29" s="19"/>
      <c r="R29" s="20"/>
      <c r="T29" s="25"/>
      <c r="U29" s="26"/>
      <c r="W29" s="547" t="str">
        <f>'三河集計表'!O31</f>
        <v>（2021年10月現在）</v>
      </c>
      <c r="X29" s="548"/>
    </row>
    <row r="30" spans="3:23" ht="6.75" customHeight="1">
      <c r="C30" s="20"/>
      <c r="W30" s="27"/>
    </row>
  </sheetData>
  <sheetProtection password="CCCF" sheet="1" selectLockedCells="1"/>
  <mergeCells count="45">
    <mergeCell ref="E3:F3"/>
    <mergeCell ref="M3:N3"/>
    <mergeCell ref="T2:U2"/>
    <mergeCell ref="V2:X2"/>
    <mergeCell ref="G2:L2"/>
    <mergeCell ref="H4:I4"/>
    <mergeCell ref="C4:E4"/>
    <mergeCell ref="F4:G4"/>
    <mergeCell ref="E2:F2"/>
    <mergeCell ref="M2:N2"/>
    <mergeCell ref="O2:S2"/>
    <mergeCell ref="V5:X5"/>
    <mergeCell ref="O3:S3"/>
    <mergeCell ref="V3:W3"/>
    <mergeCell ref="O4:P4"/>
    <mergeCell ref="Q4:R4"/>
    <mergeCell ref="Q5:T5"/>
    <mergeCell ref="G3:L3"/>
    <mergeCell ref="L5:O5"/>
    <mergeCell ref="T3:U3"/>
    <mergeCell ref="L23:N23"/>
    <mergeCell ref="Q9:S9"/>
    <mergeCell ref="C10:E10"/>
    <mergeCell ref="F10:G10"/>
    <mergeCell ref="H10:I10"/>
    <mergeCell ref="O10:P10"/>
    <mergeCell ref="Q10:R10"/>
    <mergeCell ref="G5:J5"/>
    <mergeCell ref="G23:I23"/>
    <mergeCell ref="G9:I9"/>
    <mergeCell ref="L9:N9"/>
    <mergeCell ref="B9:D9"/>
    <mergeCell ref="B5:E5"/>
    <mergeCell ref="B11:E11"/>
    <mergeCell ref="G11:J11"/>
    <mergeCell ref="L11:O11"/>
    <mergeCell ref="V11:X11"/>
    <mergeCell ref="W29:X29"/>
    <mergeCell ref="W8:X8"/>
    <mergeCell ref="Q23:S23"/>
    <mergeCell ref="B25:X25"/>
    <mergeCell ref="B26:X26"/>
    <mergeCell ref="B27:X27"/>
    <mergeCell ref="B23:D23"/>
    <mergeCell ref="Q11:T11"/>
  </mergeCells>
  <conditionalFormatting sqref="F6">
    <cfRule type="expression" priority="20" dxfId="0" stopIfTrue="1">
      <formula>F6&gt;E6</formula>
    </cfRule>
  </conditionalFormatting>
  <conditionalFormatting sqref="F12">
    <cfRule type="expression" priority="19" dxfId="0" stopIfTrue="1">
      <formula>F12&gt;E12</formula>
    </cfRule>
  </conditionalFormatting>
  <conditionalFormatting sqref="F13">
    <cfRule type="expression" priority="18" dxfId="0" stopIfTrue="1">
      <formula>F13&gt;E13</formula>
    </cfRule>
  </conditionalFormatting>
  <conditionalFormatting sqref="F14">
    <cfRule type="expression" priority="17" dxfId="0" stopIfTrue="1">
      <formula>F14&gt;E14</formula>
    </cfRule>
  </conditionalFormatting>
  <conditionalFormatting sqref="F15">
    <cfRule type="expression" priority="16" dxfId="0" stopIfTrue="1">
      <formula>F15&gt;E15</formula>
    </cfRule>
  </conditionalFormatting>
  <conditionalFormatting sqref="F16">
    <cfRule type="expression" priority="15" dxfId="0" stopIfTrue="1">
      <formula>F16&gt;E16</formula>
    </cfRule>
  </conditionalFormatting>
  <conditionalFormatting sqref="F17">
    <cfRule type="expression" priority="14" dxfId="0" stopIfTrue="1">
      <formula>F17&gt;E17</formula>
    </cfRule>
  </conditionalFormatting>
  <conditionalFormatting sqref="F18">
    <cfRule type="expression" priority="13" dxfId="0" stopIfTrue="1">
      <formula>F18&gt;E18</formula>
    </cfRule>
  </conditionalFormatting>
  <conditionalFormatting sqref="F19">
    <cfRule type="expression" priority="12" dxfId="0" stopIfTrue="1">
      <formula>F19&gt;E19</formula>
    </cfRule>
  </conditionalFormatting>
  <conditionalFormatting sqref="F20">
    <cfRule type="expression" priority="11" dxfId="0" stopIfTrue="1">
      <formula>F20&gt;E20</formula>
    </cfRule>
  </conditionalFormatting>
  <conditionalFormatting sqref="P12">
    <cfRule type="expression" priority="10" dxfId="0" stopIfTrue="1">
      <formula>P12&gt;O12</formula>
    </cfRule>
  </conditionalFormatting>
  <conditionalFormatting sqref="P13">
    <cfRule type="expression" priority="9" dxfId="0" stopIfTrue="1">
      <formula>P13&gt;O13</formula>
    </cfRule>
  </conditionalFormatting>
  <conditionalFormatting sqref="P14">
    <cfRule type="expression" priority="8" dxfId="0" stopIfTrue="1">
      <formula>P14&gt;O14</formula>
    </cfRule>
  </conditionalFormatting>
  <conditionalFormatting sqref="P15">
    <cfRule type="expression" priority="7" dxfId="0" stopIfTrue="1">
      <formula>P15&gt;O15</formula>
    </cfRule>
  </conditionalFormatting>
  <conditionalFormatting sqref="U6">
    <cfRule type="expression" priority="6" dxfId="0" stopIfTrue="1">
      <formula>U6&gt;T6</formula>
    </cfRule>
  </conditionalFormatting>
  <conditionalFormatting sqref="U12">
    <cfRule type="expression" priority="5" dxfId="0" stopIfTrue="1">
      <formula>U12&gt;T12</formula>
    </cfRule>
  </conditionalFormatting>
  <conditionalFormatting sqref="U13">
    <cfRule type="expression" priority="4" dxfId="0" stopIfTrue="1">
      <formula>U13&gt;T13</formula>
    </cfRule>
  </conditionalFormatting>
  <conditionalFormatting sqref="U14">
    <cfRule type="expression" priority="3" dxfId="0" stopIfTrue="1">
      <formula>U14&gt;T14</formula>
    </cfRule>
  </conditionalFormatting>
  <conditionalFormatting sqref="U15">
    <cfRule type="expression" priority="2" dxfId="0" stopIfTrue="1">
      <formula>U15&gt;T15</formula>
    </cfRule>
  </conditionalFormatting>
  <conditionalFormatting sqref="U16">
    <cfRule type="expression" priority="1" dxfId="0" stopIfTrue="1">
      <formula>U16&gt;T16</formula>
    </cfRule>
  </conditionalFormatting>
  <dataValidations count="3">
    <dataValidation operator="lessThanOrEqual" allowBlank="1" showInputMessage="1" showErrorMessage="1" sqref="O16 S14:T14 O6 R6:T6 J6:J8 H7:I8 E6:E8 C7:D8 O14 B24:B28 C24:Y24 C28:Y28"/>
    <dataValidation type="custom" allowBlank="1" showInputMessage="1" showErrorMessage="1" sqref="K12">
      <formula1>AND(K12&lt;=J12,MOD(K12,50)=0)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 F12:F20 P12:P15 U6 U12:U16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津中日Ｓ・Ｃ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</dc:creator>
  <cp:keywords/>
  <dc:description/>
  <cp:lastModifiedBy>ori</cp:lastModifiedBy>
  <cp:lastPrinted>2020-11-13T05:41:11Z</cp:lastPrinted>
  <dcterms:created xsi:type="dcterms:W3CDTF">1998-04-23T05:59:54Z</dcterms:created>
  <dcterms:modified xsi:type="dcterms:W3CDTF">2021-09-15T05:53:47Z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