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8445" windowHeight="10035" tabRatio="789" activeTab="2"/>
  </bookViews>
  <sheets>
    <sheet name="注意事項" sheetId="1" r:id="rId1"/>
    <sheet name="料金表" sheetId="2" r:id="rId2"/>
    <sheet name="名古屋市集計表" sheetId="3" r:id="rId3"/>
    <sheet name="中区・東区" sheetId="4" r:id="rId4"/>
    <sheet name="中村区" sheetId="5" r:id="rId5"/>
    <sheet name="西区" sheetId="6" r:id="rId6"/>
    <sheet name="北区" sheetId="7" r:id="rId7"/>
    <sheet name="日経" sheetId="8" state="hidden" r:id="rId8"/>
    <sheet name="東牟婁" sheetId="9" state="hidden" r:id="rId9"/>
    <sheet name="千種区" sheetId="10" r:id="rId10"/>
    <sheet name="名東区" sheetId="11" r:id="rId11"/>
    <sheet name="守山区" sheetId="12" r:id="rId12"/>
    <sheet name="昭和区" sheetId="13" r:id="rId13"/>
    <sheet name="天白区" sheetId="14" r:id="rId14"/>
    <sheet name="瑞穂区" sheetId="15" r:id="rId15"/>
    <sheet name="南区" sheetId="16" r:id="rId16"/>
    <sheet name="緑区" sheetId="17" r:id="rId17"/>
    <sheet name="熱田区・港区" sheetId="18" r:id="rId18"/>
    <sheet name="中川区" sheetId="19" r:id="rId19"/>
  </sheets>
  <definedNames>
    <definedName name="_xlnm.Print_Area" localSheetId="11">'守山区'!$A$1:$Y$30</definedName>
    <definedName name="_xlnm.Print_Area" localSheetId="12">'昭和区'!$A$1:$Y$27</definedName>
    <definedName name="_xlnm.Print_Area" localSheetId="14">'瑞穂区'!$A$1:$Y$27</definedName>
    <definedName name="_xlnm.Print_Area" localSheetId="5">'西区'!$A$1:$Y$34</definedName>
    <definedName name="_xlnm.Print_Area" localSheetId="9">'千種区'!$A$1:$Y$29</definedName>
    <definedName name="_xlnm.Print_Area" localSheetId="3">'中区・東区'!$A$1:$Y$37</definedName>
    <definedName name="_xlnm.Print_Area" localSheetId="18">'中川区'!$A$1:$Y$41</definedName>
    <definedName name="_xlnm.Print_Area" localSheetId="4">'中村区'!$A$1:$Y$30</definedName>
    <definedName name="_xlnm.Print_Area" localSheetId="13">'天白区'!$A$1:$Y$30</definedName>
    <definedName name="_xlnm.Print_Area" localSheetId="15">'南区'!$A$1:$Y$32</definedName>
    <definedName name="_xlnm.Print_Area" localSheetId="17">'熱田区・港区'!$A$1:$Y$37</definedName>
    <definedName name="_xlnm.Print_Area" localSheetId="6">'北区'!$A$1:$Y$35</definedName>
    <definedName name="_xlnm.Print_Area" localSheetId="2">'名古屋市集計表'!$A$1:$P$30</definedName>
    <definedName name="_xlnm.Print_Area" localSheetId="10">'名東区'!$A$1:$Y$33</definedName>
    <definedName name="_xlnm.Print_Area" localSheetId="16">'緑区'!$A$1:$Y$36</definedName>
  </definedNames>
  <calcPr fullCalcOnLoad="1"/>
</workbook>
</file>

<file path=xl/sharedStrings.xml><?xml version="1.0" encoding="utf-8"?>
<sst xmlns="http://schemas.openxmlformats.org/spreadsheetml/2006/main" count="1888" uniqueCount="908">
  <si>
    <t>中　　　日　　　新　　　聞</t>
  </si>
  <si>
    <t>西桑名ネオポリス</t>
  </si>
  <si>
    <t>枚</t>
  </si>
  <si>
    <t>小　　計</t>
  </si>
  <si>
    <t>合　　計</t>
  </si>
  <si>
    <t>折込広告部数表</t>
  </si>
  <si>
    <t>広　告　主</t>
  </si>
  <si>
    <t>広告内容</t>
  </si>
  <si>
    <t>申　込　社</t>
  </si>
  <si>
    <t>折　込　日</t>
  </si>
  <si>
    <t>サ　イ　ズ</t>
  </si>
  <si>
    <t>折込枚数</t>
  </si>
  <si>
    <t>毎　　　日　　　新　　　聞</t>
  </si>
  <si>
    <t>朝　　　日　　　新　　　聞</t>
  </si>
  <si>
    <t>読　　　売　　　新　　　聞</t>
  </si>
  <si>
    <t>販　売　店</t>
  </si>
  <si>
    <t>部　数</t>
  </si>
  <si>
    <t>合計</t>
  </si>
  <si>
    <t>多度</t>
  </si>
  <si>
    <t>桑名播磨</t>
  </si>
  <si>
    <t>桑名南部</t>
  </si>
  <si>
    <t>桑名西部</t>
  </si>
  <si>
    <t>桑名久米</t>
  </si>
  <si>
    <t>藤原</t>
  </si>
  <si>
    <t>塩浜</t>
  </si>
  <si>
    <t>四日市あかつき</t>
  </si>
  <si>
    <t>河原田</t>
  </si>
  <si>
    <t>大矢知</t>
  </si>
  <si>
    <t>四日市内部</t>
  </si>
  <si>
    <t>泊山</t>
  </si>
  <si>
    <t>四日市笹川</t>
  </si>
  <si>
    <t>四日市あがた</t>
  </si>
  <si>
    <t>阿倉川</t>
  </si>
  <si>
    <t>霞ヶ浦</t>
  </si>
  <si>
    <t>四日市桜</t>
  </si>
  <si>
    <t>四日市橋北</t>
  </si>
  <si>
    <t>四日市桜西</t>
  </si>
  <si>
    <t>四日市生桑</t>
  </si>
  <si>
    <t>伊勢朝日</t>
  </si>
  <si>
    <t>菰野</t>
  </si>
  <si>
    <t>川越北</t>
  </si>
  <si>
    <t>川越南</t>
  </si>
  <si>
    <t>伊勢若松</t>
  </si>
  <si>
    <t>白子</t>
  </si>
  <si>
    <t>玉垣</t>
  </si>
  <si>
    <t>鈴鹿磯山</t>
  </si>
  <si>
    <t>鈴鹿平田</t>
  </si>
  <si>
    <t>井田川</t>
  </si>
  <si>
    <t>津中央</t>
  </si>
  <si>
    <t>津新町</t>
  </si>
  <si>
    <t>久居</t>
  </si>
  <si>
    <t>Ｓ</t>
  </si>
  <si>
    <t>白山</t>
  </si>
  <si>
    <t>八知</t>
  </si>
  <si>
    <t>奥津</t>
  </si>
  <si>
    <t>合計</t>
  </si>
  <si>
    <t xml:space="preserve">相可 </t>
  </si>
  <si>
    <t>三瀬谷</t>
  </si>
  <si>
    <t>明和</t>
  </si>
  <si>
    <t>宮川村</t>
  </si>
  <si>
    <t>大淀</t>
  </si>
  <si>
    <t>二見</t>
  </si>
  <si>
    <t>鳥羽</t>
  </si>
  <si>
    <t>鵜方</t>
  </si>
  <si>
    <t>磯部</t>
  </si>
  <si>
    <t>上野北</t>
  </si>
  <si>
    <t>伊賀神戸</t>
  </si>
  <si>
    <t>上野南</t>
  </si>
  <si>
    <t>桔梗が丘東</t>
  </si>
  <si>
    <t>様</t>
  </si>
  <si>
    <t>紀伊長島</t>
  </si>
  <si>
    <t>相賀</t>
  </si>
  <si>
    <t>引本</t>
  </si>
  <si>
    <t>尾鷲</t>
  </si>
  <si>
    <t>三木里</t>
  </si>
  <si>
    <t>九鬼</t>
  </si>
  <si>
    <t>賀田</t>
  </si>
  <si>
    <t>　(三重県南牟婁郡紀宝町相野谷地区含む）</t>
  </si>
  <si>
    <t>新宮</t>
  </si>
  <si>
    <t>新宮</t>
  </si>
  <si>
    <t xml:space="preserve">三輪崎 </t>
  </si>
  <si>
    <t>新宮西（三輪崎 ）</t>
  </si>
  <si>
    <t>合　　　販　　　新　　　聞</t>
  </si>
  <si>
    <t>産　経　新　聞</t>
  </si>
  <si>
    <t>三輪崎</t>
  </si>
  <si>
    <t xml:space="preserve"> ★  東 牟 婁 郡</t>
  </si>
  <si>
    <t>太地</t>
  </si>
  <si>
    <t>勝浦</t>
  </si>
  <si>
    <t>宇久井</t>
  </si>
  <si>
    <t>古座</t>
  </si>
  <si>
    <t>下里</t>
  </si>
  <si>
    <t>ＭＳ</t>
  </si>
  <si>
    <t>長太の浦</t>
  </si>
  <si>
    <t>鈴鹿箕田</t>
  </si>
  <si>
    <t>伊勢神戸北部</t>
  </si>
  <si>
    <t>伊勢神戸南部</t>
  </si>
  <si>
    <t>鈴鹿桜島</t>
  </si>
  <si>
    <t>亀山</t>
  </si>
  <si>
    <t>亀山川崎</t>
  </si>
  <si>
    <t>椋本</t>
  </si>
  <si>
    <t>豊津上野</t>
  </si>
  <si>
    <t>北神山</t>
  </si>
  <si>
    <t xml:space="preserve"> ★  新　宮　市　</t>
  </si>
  <si>
    <r>
      <t>株式会社</t>
    </r>
    <r>
      <rPr>
        <sz val="11"/>
        <rFont val="ＭＳ Ｐゴシック"/>
        <family val="3"/>
      </rPr>
      <t xml:space="preserve"> </t>
    </r>
    <r>
      <rPr>
        <sz val="11"/>
        <rFont val="HG丸ｺﾞｼｯｸM-PRO"/>
        <family val="3"/>
      </rPr>
      <t>中日三重サービスセンター　</t>
    </r>
    <r>
      <rPr>
        <sz val="11"/>
        <rFont val="ＭＳ Ｐゴシック"/>
        <family val="3"/>
      </rPr>
      <t>〒514-0815 津市藤方2613-1　TEL（059）224-8666　FAX（059）224-8077</t>
    </r>
  </si>
  <si>
    <t>勝浦</t>
  </si>
  <si>
    <t>串本</t>
  </si>
  <si>
    <t>串本</t>
  </si>
  <si>
    <t>古座</t>
  </si>
  <si>
    <t>依 頼 主</t>
  </si>
  <si>
    <t>（日経新聞）</t>
  </si>
  <si>
    <t>サ　イ　ズ</t>
  </si>
  <si>
    <t>販売店</t>
  </si>
  <si>
    <t>部数</t>
  </si>
  <si>
    <t>桑名地区</t>
  </si>
  <si>
    <t>中日</t>
  </si>
  <si>
    <t>中日</t>
  </si>
  <si>
    <t>関</t>
  </si>
  <si>
    <t>松阪高町</t>
  </si>
  <si>
    <t>鳥羽南部</t>
  </si>
  <si>
    <t>〃</t>
  </si>
  <si>
    <t>〃</t>
  </si>
  <si>
    <t>加太</t>
  </si>
  <si>
    <t>〃</t>
  </si>
  <si>
    <t>松阪まえのへた</t>
  </si>
  <si>
    <t>〃</t>
  </si>
  <si>
    <t>桑名（永野）</t>
  </si>
  <si>
    <t>朝日</t>
  </si>
  <si>
    <t>〃</t>
  </si>
  <si>
    <t>松阪桜町</t>
  </si>
  <si>
    <t>〃</t>
  </si>
  <si>
    <t>松阪櫛田</t>
  </si>
  <si>
    <t>〃</t>
  </si>
  <si>
    <t>波切</t>
  </si>
  <si>
    <t>鈴鹿地区合計</t>
  </si>
  <si>
    <t>〃</t>
  </si>
  <si>
    <t>松阪南郊</t>
  </si>
  <si>
    <t>〃</t>
  </si>
  <si>
    <t>船越</t>
  </si>
  <si>
    <t>四日市波木</t>
  </si>
  <si>
    <t>津地区</t>
  </si>
  <si>
    <t>松阪徳和</t>
  </si>
  <si>
    <t>〃</t>
  </si>
  <si>
    <t>布施田</t>
  </si>
  <si>
    <t>桑名正和</t>
  </si>
  <si>
    <t>〃</t>
  </si>
  <si>
    <t>〃</t>
  </si>
  <si>
    <t>松阪片野橋</t>
  </si>
  <si>
    <t>〃</t>
  </si>
  <si>
    <t>浜島</t>
  </si>
  <si>
    <t>四日市西部</t>
  </si>
  <si>
    <t>千里ヶ丘</t>
  </si>
  <si>
    <t>桑名七和</t>
  </si>
  <si>
    <t>〃</t>
  </si>
  <si>
    <t>伊勢地区合計</t>
  </si>
  <si>
    <t>〃</t>
  </si>
  <si>
    <t>大山田団地</t>
  </si>
  <si>
    <t>〃</t>
  </si>
  <si>
    <t>伊賀地区</t>
  </si>
  <si>
    <t>蓮花寺</t>
  </si>
  <si>
    <t>下深谷</t>
  </si>
  <si>
    <t>四日市川島 ※</t>
  </si>
  <si>
    <t>白塚</t>
  </si>
  <si>
    <t>上野</t>
  </si>
  <si>
    <t>一身田</t>
  </si>
  <si>
    <t>伊勢長島</t>
  </si>
  <si>
    <t>四日市販売 ※</t>
  </si>
  <si>
    <t>津駅西</t>
  </si>
  <si>
    <t>栃原</t>
  </si>
  <si>
    <t>長島南部</t>
  </si>
  <si>
    <t>〃</t>
  </si>
  <si>
    <t>四日市南（楠）</t>
  </si>
  <si>
    <t>〃</t>
  </si>
  <si>
    <t>津橋北</t>
  </si>
  <si>
    <t>滝原</t>
  </si>
  <si>
    <t>北大社</t>
  </si>
  <si>
    <t>鵜川原</t>
  </si>
  <si>
    <t>阿曽</t>
  </si>
  <si>
    <t>〃</t>
  </si>
  <si>
    <t>柏崎</t>
  </si>
  <si>
    <t>桔梗が丘西</t>
  </si>
  <si>
    <t>〃</t>
  </si>
  <si>
    <t>員弁治田</t>
  </si>
  <si>
    <t>津西部</t>
  </si>
  <si>
    <t>大内山</t>
  </si>
  <si>
    <t>梅戸井</t>
  </si>
  <si>
    <t>津橋南</t>
  </si>
  <si>
    <t>合販</t>
  </si>
  <si>
    <t>依那古</t>
  </si>
  <si>
    <t>石樽</t>
  </si>
  <si>
    <t>津藤水</t>
  </si>
  <si>
    <t>松阪地区合計</t>
  </si>
  <si>
    <t>〃</t>
  </si>
  <si>
    <t>員弁</t>
  </si>
  <si>
    <t>菰　野　朝　上</t>
  </si>
  <si>
    <t>高茶屋</t>
  </si>
  <si>
    <t>伊勢地区</t>
  </si>
  <si>
    <t>柘植・玉滝</t>
  </si>
  <si>
    <t>阿下喜</t>
  </si>
  <si>
    <t>雲出</t>
  </si>
  <si>
    <t>四日市地区合計</t>
  </si>
  <si>
    <t>伊勢市駅前</t>
  </si>
  <si>
    <t>伊賀山田</t>
  </si>
  <si>
    <t>鈴鹿地区</t>
  </si>
  <si>
    <t>久居東部</t>
  </si>
  <si>
    <t>伊勢市上口</t>
  </si>
  <si>
    <t>島ヶ原</t>
  </si>
  <si>
    <t>桑名市合計</t>
  </si>
  <si>
    <t>久居西部</t>
  </si>
  <si>
    <t>伊勢市厚生</t>
  </si>
  <si>
    <t>〃</t>
  </si>
  <si>
    <t>青山町</t>
  </si>
  <si>
    <t>四日市地区</t>
  </si>
  <si>
    <t>久居南部</t>
  </si>
  <si>
    <t>伊勢市中央</t>
  </si>
  <si>
    <t>〃</t>
  </si>
  <si>
    <t>榊原</t>
  </si>
  <si>
    <t>伊勢市西部</t>
  </si>
  <si>
    <t>伊賀地区合計</t>
  </si>
  <si>
    <t>富田</t>
  </si>
  <si>
    <t>一志</t>
  </si>
  <si>
    <t>伊勢市南部</t>
  </si>
  <si>
    <t>紀州地区</t>
  </si>
  <si>
    <t>伊勢市北部</t>
  </si>
  <si>
    <t>〃</t>
  </si>
  <si>
    <t>家城</t>
  </si>
  <si>
    <t>宇治山田</t>
  </si>
  <si>
    <t>四日市羽津</t>
  </si>
  <si>
    <t>〃</t>
  </si>
  <si>
    <t>鈴鹿栄</t>
  </si>
  <si>
    <t>伊勢竹原</t>
  </si>
  <si>
    <t>山城</t>
  </si>
  <si>
    <t>〃</t>
  </si>
  <si>
    <t>三重小俣</t>
  </si>
  <si>
    <t>四日市保々</t>
  </si>
  <si>
    <t>〃</t>
  </si>
  <si>
    <t>田丸</t>
  </si>
  <si>
    <t>津地区合計</t>
  </si>
  <si>
    <t>内城田</t>
  </si>
  <si>
    <t>松阪地区</t>
  </si>
  <si>
    <t>南勢東</t>
  </si>
  <si>
    <t>〃</t>
  </si>
  <si>
    <t>船津</t>
  </si>
  <si>
    <t>加佐登</t>
  </si>
  <si>
    <t>南勢西</t>
  </si>
  <si>
    <t>三重平　</t>
  </si>
  <si>
    <t>鈴峰</t>
  </si>
  <si>
    <t>六軒</t>
  </si>
  <si>
    <t>道方（中島）</t>
  </si>
  <si>
    <t>四日市駅西 ※</t>
  </si>
  <si>
    <t>鈴鹿国府</t>
  </si>
  <si>
    <t>松阪中央</t>
  </si>
  <si>
    <t>贄</t>
  </si>
  <si>
    <t>四日市常磐 ※</t>
  </si>
  <si>
    <t>松阪大黒田</t>
  </si>
  <si>
    <t>〃</t>
  </si>
  <si>
    <t>東宮</t>
  </si>
  <si>
    <t>紀州地区合計</t>
  </si>
  <si>
    <t>四日市松本 ※</t>
  </si>
  <si>
    <t>〃</t>
  </si>
  <si>
    <t>松阪川井町</t>
  </si>
  <si>
    <t>島津(古和）</t>
  </si>
  <si>
    <t>三重県合計</t>
  </si>
  <si>
    <t>四日市中央 ※</t>
  </si>
  <si>
    <t>〃</t>
  </si>
  <si>
    <t>松阪鎌田</t>
  </si>
  <si>
    <t>〃</t>
  </si>
  <si>
    <t>吉津(神前）</t>
  </si>
  <si>
    <t>★ 日経新聞への折込には折込料の他に</t>
  </si>
  <si>
    <t>四日市三滝</t>
  </si>
  <si>
    <t>下ノ庄</t>
  </si>
  <si>
    <t>松阪大平</t>
  </si>
  <si>
    <r>
      <t>株式会社　中日三重サービスセンター</t>
    </r>
    <r>
      <rPr>
        <sz val="11"/>
        <rFont val="ＭＳ Ｐゴシック"/>
        <family val="3"/>
      </rPr>
      <t>　　　　〒514-0815 津市藤方2613-1　　TEL（059）224-8666　　FAX（059）224-8077</t>
    </r>
  </si>
  <si>
    <t>Ｐ１１</t>
  </si>
  <si>
    <t>折込部数表</t>
  </si>
  <si>
    <t>折込合計</t>
  </si>
  <si>
    <t>→</t>
  </si>
  <si>
    <t>折込数</t>
  </si>
  <si>
    <t>読　売　新　聞</t>
  </si>
  <si>
    <t>中　日　新　聞</t>
  </si>
  <si>
    <t>毎　日　新　聞</t>
  </si>
  <si>
    <t>朝　日　新　聞</t>
  </si>
  <si>
    <t>Ｓ</t>
  </si>
  <si>
    <t>柿野</t>
  </si>
  <si>
    <t>飯高</t>
  </si>
  <si>
    <t>別途０．３０円の手数料がかかります。</t>
  </si>
  <si>
    <t>名張中央</t>
  </si>
  <si>
    <t>新堂</t>
  </si>
  <si>
    <t>二木島</t>
  </si>
  <si>
    <t>四日市南部</t>
  </si>
  <si>
    <t>（平成２２年２月現在）</t>
  </si>
  <si>
    <t>（平成２２年２月現在）</t>
  </si>
  <si>
    <t>　</t>
  </si>
  <si>
    <t>地　　区</t>
  </si>
  <si>
    <t>中日新聞</t>
  </si>
  <si>
    <t>毎日新聞</t>
  </si>
  <si>
    <t>朝日新聞</t>
  </si>
  <si>
    <t>読売新聞</t>
  </si>
  <si>
    <t>基本部数</t>
  </si>
  <si>
    <t>折込部数</t>
  </si>
  <si>
    <t>広 告 主</t>
  </si>
  <si>
    <t>申 込 社</t>
  </si>
  <si>
    <t>折 込 日</t>
  </si>
  <si>
    <t>サ　イ　ズ</t>
  </si>
  <si>
    <t>東　　　区</t>
  </si>
  <si>
    <t>中　　　区</t>
  </si>
  <si>
    <t>中部</t>
  </si>
  <si>
    <t>大須</t>
  </si>
  <si>
    <t>桜通</t>
  </si>
  <si>
    <t>瓦町</t>
  </si>
  <si>
    <t>橘</t>
  </si>
  <si>
    <t>正木</t>
  </si>
  <si>
    <t>中区名城</t>
  </si>
  <si>
    <t>栄町</t>
  </si>
  <si>
    <t>新栄</t>
  </si>
  <si>
    <t>栄中央</t>
  </si>
  <si>
    <t>女子大小路</t>
  </si>
  <si>
    <t>飯田町</t>
  </si>
  <si>
    <t>大曽根</t>
  </si>
  <si>
    <t>赤塚</t>
  </si>
  <si>
    <t>長塀町</t>
  </si>
  <si>
    <t>主税町</t>
  </si>
  <si>
    <t>矢田</t>
  </si>
  <si>
    <t>葵</t>
  </si>
  <si>
    <t>布池</t>
  </si>
  <si>
    <t>車道</t>
  </si>
  <si>
    <t>高岳</t>
  </si>
  <si>
    <t>大幸</t>
  </si>
  <si>
    <t>明倫</t>
  </si>
  <si>
    <t>市内金山</t>
  </si>
  <si>
    <t>東区名城</t>
  </si>
  <si>
    <t>泉</t>
  </si>
  <si>
    <t>大幸町</t>
  </si>
  <si>
    <t>中　村　区</t>
  </si>
  <si>
    <t>中村</t>
  </si>
  <si>
    <t>牧野</t>
  </si>
  <si>
    <t>駅前</t>
  </si>
  <si>
    <t>黄金</t>
  </si>
  <si>
    <t>大鳥居</t>
  </si>
  <si>
    <t>日吉</t>
  </si>
  <si>
    <t>日比津</t>
  </si>
  <si>
    <t>市内諏訪</t>
  </si>
  <si>
    <t>豊臣</t>
  </si>
  <si>
    <t>太閤</t>
  </si>
  <si>
    <t>稲葉地</t>
  </si>
  <si>
    <t>豊国通</t>
  </si>
  <si>
    <t>烏森</t>
  </si>
  <si>
    <t>中村公園</t>
  </si>
  <si>
    <t>本陣</t>
  </si>
  <si>
    <t>豊国通</t>
  </si>
  <si>
    <t>駅西</t>
  </si>
  <si>
    <t>名古屋駅前</t>
  </si>
  <si>
    <t>本陣</t>
  </si>
  <si>
    <t>鳥居西</t>
  </si>
  <si>
    <t>岩塚</t>
  </si>
  <si>
    <t>西　　　区</t>
  </si>
  <si>
    <t>榎</t>
  </si>
  <si>
    <t>栄生</t>
  </si>
  <si>
    <t>東枇杷島</t>
  </si>
  <si>
    <t>浄心</t>
  </si>
  <si>
    <t>名西</t>
  </si>
  <si>
    <t>庄内</t>
  </si>
  <si>
    <t>稲生</t>
  </si>
  <si>
    <t>又穂</t>
  </si>
  <si>
    <t>天塚</t>
  </si>
  <si>
    <t>城西</t>
  </si>
  <si>
    <t>中小田井</t>
  </si>
  <si>
    <t>大野木</t>
  </si>
  <si>
    <t>比良</t>
  </si>
  <si>
    <t>山田</t>
  </si>
  <si>
    <t>小田井</t>
  </si>
  <si>
    <t>城西</t>
  </si>
  <si>
    <t>平田橋</t>
  </si>
  <si>
    <t>比良</t>
  </si>
  <si>
    <t>稲生</t>
  </si>
  <si>
    <t>江川端</t>
  </si>
  <si>
    <t>北　区</t>
  </si>
  <si>
    <t>光城</t>
  </si>
  <si>
    <t>城北</t>
  </si>
  <si>
    <t>城見通</t>
  </si>
  <si>
    <t>志賀</t>
  </si>
  <si>
    <t>北陵</t>
  </si>
  <si>
    <t>お福</t>
  </si>
  <si>
    <t>上飯田</t>
  </si>
  <si>
    <t>若葉通</t>
  </si>
  <si>
    <t>市内飯田</t>
  </si>
  <si>
    <t>金城</t>
  </si>
  <si>
    <t>杉村</t>
  </si>
  <si>
    <t>味鋺</t>
  </si>
  <si>
    <t>市内楠</t>
  </si>
  <si>
    <t>如意</t>
  </si>
  <si>
    <t>喜惣治</t>
  </si>
  <si>
    <t>黒川東</t>
  </si>
  <si>
    <t>城北</t>
  </si>
  <si>
    <t>萩野通</t>
  </si>
  <si>
    <t>平安通</t>
  </si>
  <si>
    <t>上名古屋</t>
  </si>
  <si>
    <t>千　種　区</t>
  </si>
  <si>
    <t>古井ノ坂</t>
  </si>
  <si>
    <t>今池</t>
  </si>
  <si>
    <t>内山</t>
  </si>
  <si>
    <t>仲田</t>
  </si>
  <si>
    <t>萱場</t>
  </si>
  <si>
    <t>丸山</t>
  </si>
  <si>
    <t>天満</t>
  </si>
  <si>
    <t>東山</t>
  </si>
  <si>
    <t>覚王山</t>
  </si>
  <si>
    <t>自由ヶ丘</t>
  </si>
  <si>
    <t>千種星ヶ丘</t>
  </si>
  <si>
    <t>汁谷</t>
  </si>
  <si>
    <t>宮根</t>
  </si>
  <si>
    <t>今池覚王山</t>
  </si>
  <si>
    <t>自由ヶ丘</t>
  </si>
  <si>
    <t>東山公園</t>
  </si>
  <si>
    <t>千種南</t>
  </si>
  <si>
    <t>名　東　区</t>
  </si>
  <si>
    <t>名東星ヶ丘</t>
  </si>
  <si>
    <t>千種高校前</t>
  </si>
  <si>
    <t>一社</t>
  </si>
  <si>
    <t>名東</t>
  </si>
  <si>
    <t>虹ヶ丘</t>
  </si>
  <si>
    <t>高針</t>
  </si>
  <si>
    <t>梅森</t>
  </si>
  <si>
    <t>極楽</t>
  </si>
  <si>
    <t>上社</t>
  </si>
  <si>
    <t>本郷</t>
  </si>
  <si>
    <t>藤が丘</t>
  </si>
  <si>
    <t>猪子石台</t>
  </si>
  <si>
    <t>南猪子石</t>
  </si>
  <si>
    <t>平和が丘</t>
  </si>
  <si>
    <t>猪子石</t>
  </si>
  <si>
    <t>森孝</t>
  </si>
  <si>
    <t>猪高</t>
  </si>
  <si>
    <t>名東本通</t>
  </si>
  <si>
    <t>星ヶ丘</t>
  </si>
  <si>
    <t>藤が丘</t>
  </si>
  <si>
    <t>守　山　区</t>
  </si>
  <si>
    <t>小幡</t>
  </si>
  <si>
    <t>喜多山</t>
  </si>
  <si>
    <t>小幡緑地前</t>
  </si>
  <si>
    <t>瀬古</t>
  </si>
  <si>
    <t>三階橋</t>
  </si>
  <si>
    <t>守山(舟戸)</t>
  </si>
  <si>
    <t>守山南部</t>
  </si>
  <si>
    <t>守山(安藤)</t>
  </si>
  <si>
    <t>大永寺</t>
  </si>
  <si>
    <t>守山白沢</t>
  </si>
  <si>
    <t>小幡北</t>
  </si>
  <si>
    <t>大森</t>
  </si>
  <si>
    <t>志段味</t>
  </si>
  <si>
    <t>志段味西部</t>
  </si>
  <si>
    <t>新守山</t>
  </si>
  <si>
    <t>小幡北部</t>
  </si>
  <si>
    <t>小幡南部</t>
  </si>
  <si>
    <t>志段味</t>
  </si>
  <si>
    <t>Y</t>
  </si>
  <si>
    <t>昭　和　区</t>
  </si>
  <si>
    <t>阿由知</t>
  </si>
  <si>
    <t>曙</t>
  </si>
  <si>
    <t>吹上</t>
  </si>
  <si>
    <t>円上</t>
  </si>
  <si>
    <t>桜山</t>
  </si>
  <si>
    <t>鶴舞</t>
  </si>
  <si>
    <t>御器所</t>
  </si>
  <si>
    <t>川名</t>
  </si>
  <si>
    <t>山手通</t>
  </si>
  <si>
    <t>南山</t>
  </si>
  <si>
    <t>滝子</t>
  </si>
  <si>
    <t>川原通</t>
  </si>
  <si>
    <t>昭和</t>
  </si>
  <si>
    <t>川原通東</t>
  </si>
  <si>
    <t>御器所</t>
  </si>
  <si>
    <t>鶴舞</t>
  </si>
  <si>
    <t>滝川</t>
  </si>
  <si>
    <t>千代田</t>
  </si>
  <si>
    <t>天　白　区</t>
  </si>
  <si>
    <t>八事</t>
  </si>
  <si>
    <t>平針団地</t>
  </si>
  <si>
    <t>平針</t>
  </si>
  <si>
    <t>植田</t>
  </si>
  <si>
    <t>塩釜口</t>
  </si>
  <si>
    <t>島田</t>
  </si>
  <si>
    <t>野並</t>
  </si>
  <si>
    <t>黒石</t>
  </si>
  <si>
    <t>一ツ山</t>
  </si>
  <si>
    <t>天白相生</t>
  </si>
  <si>
    <t>鳴子</t>
  </si>
  <si>
    <t>天白</t>
  </si>
  <si>
    <t>原</t>
  </si>
  <si>
    <t>野並</t>
  </si>
  <si>
    <t>植田東</t>
  </si>
  <si>
    <t>瑞　穂　区</t>
  </si>
  <si>
    <t>中山</t>
  </si>
  <si>
    <t>井戸田</t>
  </si>
  <si>
    <t>堀田</t>
  </si>
  <si>
    <t>瑞穂</t>
  </si>
  <si>
    <t>雁道</t>
  </si>
  <si>
    <t>汐路</t>
  </si>
  <si>
    <t>石川橋</t>
  </si>
  <si>
    <t>中根</t>
  </si>
  <si>
    <t>市内弥富</t>
  </si>
  <si>
    <t>津賀田</t>
  </si>
  <si>
    <t>弥富通</t>
  </si>
  <si>
    <t>豊岡通</t>
  </si>
  <si>
    <t>南　区</t>
  </si>
  <si>
    <t>柴田</t>
  </si>
  <si>
    <t>星崎</t>
  </si>
  <si>
    <t>鳴尾</t>
  </si>
  <si>
    <t>明治</t>
  </si>
  <si>
    <t>市内豊田</t>
  </si>
  <si>
    <t>南陽通</t>
  </si>
  <si>
    <t>大江</t>
  </si>
  <si>
    <t>笠寺</t>
  </si>
  <si>
    <t>西門</t>
  </si>
  <si>
    <t>さくら</t>
  </si>
  <si>
    <t>呼続</t>
  </si>
  <si>
    <t>大磯</t>
  </si>
  <si>
    <t>桜田</t>
  </si>
  <si>
    <t>ゆたか</t>
  </si>
  <si>
    <t>明豊</t>
  </si>
  <si>
    <t>北頭</t>
  </si>
  <si>
    <t>緑　区</t>
  </si>
  <si>
    <t>なるみ砦</t>
  </si>
  <si>
    <t>鳴海</t>
  </si>
  <si>
    <t>大高</t>
  </si>
  <si>
    <t>大高南</t>
  </si>
  <si>
    <t>鳴子</t>
  </si>
  <si>
    <t>平手</t>
  </si>
  <si>
    <t>滝の水</t>
  </si>
  <si>
    <t>みどり台</t>
  </si>
  <si>
    <t>左京山</t>
  </si>
  <si>
    <t>有松</t>
  </si>
  <si>
    <t>有松南</t>
  </si>
  <si>
    <t>鳴海住宅</t>
  </si>
  <si>
    <t>競馬場前</t>
  </si>
  <si>
    <t>神ノ倉</t>
  </si>
  <si>
    <t>神ノ倉東部</t>
  </si>
  <si>
    <t>みどり桃山</t>
  </si>
  <si>
    <t>みどり徳重</t>
  </si>
  <si>
    <t>鳴海大清水</t>
  </si>
  <si>
    <t>みどり篭山</t>
  </si>
  <si>
    <t>桶狭間</t>
  </si>
  <si>
    <t>緑中央</t>
  </si>
  <si>
    <t>神の倉</t>
  </si>
  <si>
    <t>緑南部</t>
  </si>
  <si>
    <t>緑中央</t>
  </si>
  <si>
    <t>熱　田　区</t>
  </si>
  <si>
    <t>沢上</t>
  </si>
  <si>
    <t>熱田</t>
  </si>
  <si>
    <t>日比野</t>
  </si>
  <si>
    <t>六番町</t>
  </si>
  <si>
    <t>船方</t>
  </si>
  <si>
    <t>千年</t>
  </si>
  <si>
    <t>金山</t>
  </si>
  <si>
    <t>神宮</t>
  </si>
  <si>
    <t>千年</t>
  </si>
  <si>
    <t>港区</t>
  </si>
  <si>
    <t>港　区</t>
  </si>
  <si>
    <t>名港</t>
  </si>
  <si>
    <t>東海橋</t>
  </si>
  <si>
    <t>小碓</t>
  </si>
  <si>
    <t>土古</t>
  </si>
  <si>
    <t>稲永</t>
  </si>
  <si>
    <t>みなと高木</t>
  </si>
  <si>
    <t>港西</t>
  </si>
  <si>
    <t>大手西</t>
  </si>
  <si>
    <t>大手東</t>
  </si>
  <si>
    <t>明徳</t>
  </si>
  <si>
    <t>当知</t>
  </si>
  <si>
    <t>市内南陽</t>
  </si>
  <si>
    <t>南陽西部</t>
  </si>
  <si>
    <t>惟信</t>
  </si>
  <si>
    <t>大手</t>
  </si>
  <si>
    <t>港北</t>
  </si>
  <si>
    <t>惟信</t>
  </si>
  <si>
    <t>南陽</t>
  </si>
  <si>
    <t>中　川　区</t>
  </si>
  <si>
    <t>昭和橋</t>
  </si>
  <si>
    <t>五女子</t>
  </si>
  <si>
    <t>八熊</t>
  </si>
  <si>
    <t>水主町</t>
  </si>
  <si>
    <t>篠原</t>
  </si>
  <si>
    <t>八幡</t>
  </si>
  <si>
    <t>市内長良</t>
  </si>
  <si>
    <t>太平通</t>
  </si>
  <si>
    <t>中川常磐</t>
  </si>
  <si>
    <t>東起</t>
  </si>
  <si>
    <t>中島</t>
  </si>
  <si>
    <t>下之一色</t>
  </si>
  <si>
    <t>正色</t>
  </si>
  <si>
    <t>野田</t>
  </si>
  <si>
    <t>打出</t>
  </si>
  <si>
    <t>荒子</t>
  </si>
  <si>
    <t>高畑</t>
  </si>
  <si>
    <t>高杉</t>
  </si>
  <si>
    <t>中川</t>
  </si>
  <si>
    <t>中郷</t>
  </si>
  <si>
    <t>春田</t>
  </si>
  <si>
    <t>戸田</t>
  </si>
  <si>
    <t>豊治</t>
  </si>
  <si>
    <t>伏屋</t>
  </si>
  <si>
    <t>千音寺</t>
  </si>
  <si>
    <t>千音寺南部</t>
  </si>
  <si>
    <t>とみた吉津</t>
  </si>
  <si>
    <t>万場</t>
  </si>
  <si>
    <t>高畑</t>
  </si>
  <si>
    <t>十番町</t>
  </si>
  <si>
    <t>中区</t>
  </si>
  <si>
    <t>東区</t>
  </si>
  <si>
    <t>中村区</t>
  </si>
  <si>
    <t>西区</t>
  </si>
  <si>
    <t>北区</t>
  </si>
  <si>
    <t>千種区</t>
  </si>
  <si>
    <t>名東区</t>
  </si>
  <si>
    <t>守山区</t>
  </si>
  <si>
    <t>昭和区</t>
  </si>
  <si>
    <t>天白区</t>
  </si>
  <si>
    <t>瑞穂区</t>
  </si>
  <si>
    <t>南区</t>
  </si>
  <si>
    <t>緑区</t>
  </si>
  <si>
    <t>熱田区</t>
  </si>
  <si>
    <t>中川区</t>
  </si>
  <si>
    <t>稲永</t>
  </si>
  <si>
    <t>名古屋市 折込部数表</t>
  </si>
  <si>
    <t>守山東部</t>
  </si>
  <si>
    <t>瓦町</t>
  </si>
  <si>
    <t>大須</t>
  </si>
  <si>
    <t>広小路</t>
  </si>
  <si>
    <t>市内金山</t>
  </si>
  <si>
    <t>中栄</t>
  </si>
  <si>
    <t>大松</t>
  </si>
  <si>
    <t>徳川</t>
  </si>
  <si>
    <t>市内桜</t>
  </si>
  <si>
    <t>梅が丘</t>
  </si>
  <si>
    <t>厚紙</t>
  </si>
  <si>
    <t>平田</t>
  </si>
  <si>
    <t>山手通</t>
  </si>
  <si>
    <t>八事</t>
  </si>
  <si>
    <t>守山西部</t>
  </si>
  <si>
    <t>N</t>
  </si>
  <si>
    <t>N</t>
  </si>
  <si>
    <t>NM</t>
  </si>
  <si>
    <t>N</t>
  </si>
  <si>
    <t>備　　　考</t>
  </si>
  <si>
    <t>中区全域の場合</t>
  </si>
  <si>
    <t>中村区名駅 900枚をプラス</t>
  </si>
  <si>
    <t>※1</t>
  </si>
  <si>
    <t>※2</t>
  </si>
  <si>
    <t>※3</t>
  </si>
  <si>
    <t>※4</t>
  </si>
  <si>
    <t>※5</t>
  </si>
  <si>
    <t xml:space="preserve"> 西区 100枚含む</t>
  </si>
  <si>
    <t>※6</t>
  </si>
  <si>
    <t>東区全域の場合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</si>
  <si>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北区 150枚含む</t>
    </r>
  </si>
  <si>
    <r>
      <rPr>
        <sz val="9"/>
        <rFont val="ＭＳ Ｐゴシック"/>
        <family val="3"/>
      </rPr>
      <t>※6</t>
    </r>
    <r>
      <rPr>
        <sz val="10"/>
        <rFont val="ＭＳ Ｐゴシック"/>
        <family val="3"/>
      </rPr>
      <t xml:space="preserve"> 中区 150枚含む</t>
    </r>
  </si>
  <si>
    <t>中村区全域の場合</t>
  </si>
  <si>
    <t>西区全域の場合</t>
  </si>
  <si>
    <t>北区全域の場合</t>
  </si>
  <si>
    <t>千種区全域の場合</t>
  </si>
  <si>
    <t>名東区全域の場合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</si>
  <si>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長久手市 350枚含む</t>
    </r>
  </si>
  <si>
    <t>守山区全域の場合</t>
  </si>
  <si>
    <t>尾張旭市瑞鳳 100枚をプラス</t>
  </si>
  <si>
    <t>NM</t>
  </si>
  <si>
    <t>N</t>
  </si>
  <si>
    <t>昭和区全域の場合</t>
  </si>
  <si>
    <t>天白区全域の場合</t>
  </si>
  <si>
    <t>※1</t>
  </si>
  <si>
    <t>瑞穂区全域の場合</t>
  </si>
  <si>
    <t>緑区全域の場合</t>
  </si>
  <si>
    <t>NAM</t>
  </si>
  <si>
    <t>熱田区全域の場合</t>
  </si>
  <si>
    <t>東区赤塚 150枚、</t>
  </si>
  <si>
    <t>中区桜通 100枚、</t>
  </si>
  <si>
    <t>東区高岳 150枚、</t>
  </si>
  <si>
    <t>港区全域の場合</t>
  </si>
  <si>
    <t>中川区全域の場合</t>
  </si>
  <si>
    <t>をプラス</t>
  </si>
  <si>
    <t>NM</t>
  </si>
  <si>
    <t>中村常磐</t>
  </si>
  <si>
    <t>名駅</t>
  </si>
  <si>
    <t>Ｎ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</si>
  <si>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港区 900枚含む</t>
    </r>
  </si>
  <si>
    <t>上社南</t>
  </si>
  <si>
    <t>道徳</t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</si>
  <si>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</si>
  <si>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</si>
  <si>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千種区 50枚含む</t>
    </r>
  </si>
  <si>
    <t>田辺通</t>
  </si>
  <si>
    <t>有松</t>
  </si>
  <si>
    <t>名駅西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</si>
  <si>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日進市 350枚含む</t>
    </r>
  </si>
  <si>
    <t>NM</t>
  </si>
  <si>
    <t>新栄</t>
  </si>
  <si>
    <t>久屋大通</t>
  </si>
  <si>
    <t>上前津</t>
  </si>
  <si>
    <t>浅間町</t>
  </si>
  <si>
    <t>中川区中島 900枚</t>
  </si>
  <si>
    <t>　　中川区下之一色 450枚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</si>
  <si>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港区 450枚含む</t>
    </r>
  </si>
  <si>
    <t>　　中川区富田 550枚をプラス</t>
  </si>
  <si>
    <t>昭和高校前</t>
  </si>
  <si>
    <t xml:space="preserve">     中区 900枚含む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</si>
  <si>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西区 950枚</t>
    </r>
  </si>
  <si>
    <t>NM</t>
  </si>
  <si>
    <t>中村区名駅 950枚をプラス</t>
  </si>
  <si>
    <t>N</t>
  </si>
  <si>
    <t>中区新栄 50枚をプラス</t>
  </si>
  <si>
    <t>円/1枚（税別）</t>
  </si>
  <si>
    <t>手配管理料</t>
  </si>
  <si>
    <t>地区</t>
  </si>
  <si>
    <t>折りなし</t>
  </si>
  <si>
    <t>二ツ折</t>
  </si>
  <si>
    <t>四ツ折</t>
  </si>
  <si>
    <t>八ツ折</t>
  </si>
  <si>
    <t>三重県</t>
  </si>
  <si>
    <t>北勢</t>
  </si>
  <si>
    <t>全サイズ
1枚当たり
0.10円</t>
  </si>
  <si>
    <t>中勢</t>
  </si>
  <si>
    <t>南勢</t>
  </si>
  <si>
    <t>折込料</t>
  </si>
  <si>
    <t>運賃</t>
  </si>
  <si>
    <t>伊賀</t>
  </si>
  <si>
    <t>紀州</t>
  </si>
  <si>
    <t>運賃</t>
  </si>
  <si>
    <t>愛知県</t>
  </si>
  <si>
    <t>市内</t>
  </si>
  <si>
    <t>尾張</t>
  </si>
  <si>
    <t>三河</t>
  </si>
  <si>
    <t>1店当たり1,000円の運賃がかかります。（税別）</t>
  </si>
  <si>
    <t>西尾市</t>
  </si>
  <si>
    <t>岐阜県</t>
  </si>
  <si>
    <t>岐阜</t>
  </si>
  <si>
    <t>岐阜市、羽島市、羽島郡、各務原市、瑞穂市、本巣市、本巣郡、山県市</t>
  </si>
  <si>
    <t>中濃</t>
  </si>
  <si>
    <t>西濃</t>
  </si>
  <si>
    <t>東濃</t>
  </si>
  <si>
    <t>飛騨</t>
  </si>
  <si>
    <t>※地区により、別途費用がかかる場合があります。</t>
  </si>
  <si>
    <t>※厚紙（4/6版 110kg 以上）、定型外（変形特殊、横長、三ツ折等）につきましては、お問い合わせください。</t>
  </si>
  <si>
    <t>株式会社中日三重サービスセンター</t>
  </si>
  <si>
    <r>
      <rPr>
        <sz val="9"/>
        <rFont val="ＭＳ Ｐゴシック"/>
        <family val="3"/>
      </rPr>
      <t>※4</t>
    </r>
    <r>
      <rPr>
        <sz val="10"/>
        <rFont val="ＭＳ Ｐゴシック"/>
        <family val="3"/>
      </rPr>
      <t xml:space="preserve"> 北区 500枚含む</t>
    </r>
  </si>
  <si>
    <t>東区主税町 500枚、</t>
  </si>
  <si>
    <t>昭和区阿由知 250枚、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</si>
  <si>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千種区 250枚含む</t>
    </r>
  </si>
  <si>
    <t>昭和区南山 200枚、</t>
  </si>
  <si>
    <t>サイズ</t>
  </si>
  <si>
    <t>A5・Ｂ5</t>
  </si>
  <si>
    <t>A4・B4</t>
  </si>
  <si>
    <t>A3・Ｂ3</t>
  </si>
  <si>
    <t>A2・B2</t>
  </si>
  <si>
    <t>A1・Ｂ1</t>
  </si>
  <si>
    <t>A4・B4</t>
  </si>
  <si>
    <t>桑名市、いなべ市、員弁郡、四日市市、三重郡、鈴鹿市、亀山市</t>
  </si>
  <si>
    <t>津市、松阪市、多気郡</t>
  </si>
  <si>
    <t>志摩市、度会郡（南伊勢町・大紀町錦）</t>
  </si>
  <si>
    <t>伊賀市、名張市</t>
  </si>
  <si>
    <t>北牟婁郡、尾鷲市</t>
  </si>
  <si>
    <t>（和歌山県）</t>
  </si>
  <si>
    <t>新宮市（熊野川町除く）</t>
  </si>
  <si>
    <t>名古屋市</t>
  </si>
  <si>
    <t>一宮市、稲沢市、津島市、愛西市、弥富市、あま市、海部郡</t>
  </si>
  <si>
    <t>清須市、北名古屋市、西春日井郡、岩倉市、江南市、丹羽郡</t>
  </si>
  <si>
    <t>犬山市、小牧市、春日井市、瀬戸市、尾張旭市、長久手市</t>
  </si>
  <si>
    <t>大府市、東海市、知多市、半田市、常滑市、知多郡</t>
  </si>
  <si>
    <t>豊明市、日進市、愛知郡</t>
  </si>
  <si>
    <t>豊田市、みよし市</t>
  </si>
  <si>
    <t>知立市、刈谷市、安城市、高浜市、碧南市、岡崎市、額田郡</t>
  </si>
  <si>
    <t>豊橋市、豊川市、蒲郡市、新城市（新城西・新城東）、田原市（田原）</t>
  </si>
  <si>
    <t>北設楽郡、新城市（新城西・新城東除く）、田原市（田原除く）</t>
  </si>
  <si>
    <t>美濃加茂市、加茂郡、美濃市、関市、郡上市</t>
  </si>
  <si>
    <t>大垣市、海津市、揖斐郡、不破郡、安八郡、養老郡</t>
  </si>
  <si>
    <t>可児市、可児郡、多治見市、土岐市、瑞浪市、恵那市、中津川市</t>
  </si>
  <si>
    <t>高山市、飛騨市</t>
  </si>
  <si>
    <t>下呂市</t>
  </si>
  <si>
    <t>名駅南・丸の内</t>
  </si>
  <si>
    <r>
      <rPr>
        <sz val="9"/>
        <rFont val="ＭＳ Ｐゴシック"/>
        <family val="3"/>
      </rPr>
      <t>※5</t>
    </r>
    <r>
      <rPr>
        <sz val="10"/>
        <rFont val="ＭＳ Ｐゴシック"/>
        <family val="3"/>
      </rPr>
      <t xml:space="preserve"> 瑞穂区 200枚含む</t>
    </r>
  </si>
  <si>
    <t>伊勢市、鳥羽市、度会郡（玉城町・度会町・大紀町〈錦除く〉）</t>
  </si>
  <si>
    <t>南区明治 400枚をプラス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</si>
  <si>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熱田区 400枚含む</t>
    </r>
  </si>
  <si>
    <t>大高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</si>
  <si>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東区 1,600枚含む</t>
    </r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</si>
  <si>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 xml:space="preserve"> 中村区 650枚</t>
    </r>
  </si>
  <si>
    <t>中区久屋大通 1,600枚をプラス</t>
  </si>
  <si>
    <t>中区桜通 650枚をプラス</t>
  </si>
  <si>
    <t xml:space="preserve"> 尾張旭市 300枚含む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</si>
  <si>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北区 150枚含む</t>
    </r>
  </si>
  <si>
    <t>守山区三階橋 150枚をプラス</t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</si>
  <si>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 xml:space="preserve"> 中村区 900枚含む</t>
    </r>
  </si>
  <si>
    <t>中川区野田 900枚、</t>
  </si>
  <si>
    <r>
      <rPr>
        <sz val="9"/>
        <rFont val="ＭＳ Ｐゴシック"/>
        <family val="3"/>
      </rPr>
      <t>※4</t>
    </r>
    <r>
      <rPr>
        <sz val="10"/>
        <rFont val="ＭＳ Ｐゴシック"/>
        <family val="3"/>
      </rPr>
      <t xml:space="preserve"> 天白区 400枚含む</t>
    </r>
  </si>
  <si>
    <t xml:space="preserve"> 昭和区山手通 400枚</t>
  </si>
  <si>
    <t>天白区黒石 900枚をプラス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</si>
  <si>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港区 1,050枚含む</t>
    </r>
  </si>
  <si>
    <t>南区道徳 1,050枚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</si>
  <si>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天白区 50枚含む</t>
    </r>
  </si>
  <si>
    <t xml:space="preserve">    緑区みどり桃山 50枚をプラス</t>
  </si>
  <si>
    <t>千種北</t>
  </si>
  <si>
    <t>千種西</t>
  </si>
  <si>
    <t>新栄</t>
  </si>
  <si>
    <t>南天白</t>
  </si>
  <si>
    <t>広告主様へのお願い</t>
  </si>
  <si>
    <t>折込チラシご依頼の際は、次の事項をご注意くださいます様お願い致します。</t>
  </si>
  <si>
    <t>① 折込広告は、発送配布の都合上、50枚を単位として扱います。</t>
  </si>
  <si>
    <t>② 部数表の販売店名後のアルファベットは、他の新聞を基本部数に含んでいます。</t>
  </si>
  <si>
    <t>　　（記号）　Ａ・・・朝日との合売、　M・・・毎日、　Ｙ・・・読売、　Ｓ・・・産経、　Ｉ ・・・伊勢 、　Ｎ・・・日経　　</t>
  </si>
  <si>
    <t>③ 配布指定部数と実際の部数が異なるときは、当社にて隣接地区などへ一部調整をさせて頂く場合があります。</t>
  </si>
  <si>
    <t>④ 選挙の開票報道等の都合で、新聞が遅れるときは折込できません。</t>
  </si>
  <si>
    <t>⑤ 当社は日本新聞協会の「折込広告の取扱基準」および、新聞社の「広告掲載基準」を参考として、</t>
  </si>
  <si>
    <t xml:space="preserve"> 折込広告取扱基準を設けております。つぎの様な折込チラシはお引き受けできかねます。</t>
  </si>
  <si>
    <t>1.　広告の内容がはっきりしないもの。および、広告主の所在地、事業所名、ＨＰアドレス等のいずれの記載もなく、</t>
  </si>
  <si>
    <t xml:space="preserve"> 広告責任者が明確でないもの。</t>
  </si>
  <si>
    <t xml:space="preserve"> （特に会場を借用して、催事・出張販売等を行う場合は、主催者の住所氏名の記載が必須条件です。）</t>
  </si>
  <si>
    <t>2.　虚偽または誇大な表現により、誤認されるおそれのあるもの。「日本一」「業界一」等の最高・最大級の表現、</t>
  </si>
  <si>
    <t xml:space="preserve"> 「絶対に」「確実に」等、商品の性能、効能、効果を保証する断定的な表現を用いたもの。</t>
  </si>
  <si>
    <t>　　</t>
  </si>
  <si>
    <t>3.　景表法（不当景品付販売・不当表示の禁止）、不正競争防止法（コピー商品等の販売宣伝の禁止）などのほか、</t>
  </si>
  <si>
    <t xml:space="preserve"> 薬事法、医療法など法律や条例に触れると思われるもの。</t>
  </si>
  <si>
    <t xml:space="preserve"> （医薬品等を否定する内容や迷信に類する非科学的な内容のもの等）</t>
  </si>
  <si>
    <t>4.　広告主の主観的意見、意図、表現がみられ、他社を誹謗中傷し、</t>
  </si>
  <si>
    <t xml:space="preserve"> 結果的に他社の名誉、信用を傷つけるおそれがある表現のもの。（誹謗中傷広告等）</t>
  </si>
  <si>
    <t xml:space="preserve"> </t>
  </si>
  <si>
    <t>5.　「新聞業における公正競争規約」に触れる抽選券・金券などを刷り込んだもの、</t>
  </si>
  <si>
    <t xml:space="preserve"> クーポン付き広告に関する規則、運営細則に違反するもの。</t>
  </si>
  <si>
    <t>6.　政治問題や係争中（もしくは係争が予想される）の問題について、一方的な主張を述べたものや、</t>
  </si>
  <si>
    <t xml:space="preserve"> 立候補が予定されている人物の名称を記載するなど、選挙の事前運動と推量されるもの。</t>
  </si>
  <si>
    <t>7.　煽情的な言葉や、写真、イラスト等を用いた表現で、暴力・犯罪を肯定・礼讃するなど、公序良俗に反する表現のもの。</t>
  </si>
  <si>
    <t>8.　不動産広告で、広告主の名称、所在地、販売物件の所在地、地目、建築の可否、建ぺい率、交通アクセス、価格、</t>
  </si>
  <si>
    <t xml:space="preserve"> 管理費、維持費、販売条件、宅建業法による免許証番号などが明確に記載されてないもの。</t>
  </si>
  <si>
    <t>9.　貸金業広告で、貸金業規制法で定められている必要事項が表示されていないもの。</t>
  </si>
  <si>
    <t xml:space="preserve"> （商号、名称、氏名、登録番号、住所、利率等）</t>
  </si>
  <si>
    <t>　10.　発行本社の新聞と混同、誤認されると思われるものや、他紙の社名、題字、記事、催事などが掲載、引用されているもの。</t>
  </si>
  <si>
    <t xml:space="preserve"> その他、著作権・肖像権・商標権等を侵害するおそれがあるもの。</t>
  </si>
  <si>
    <t>　11.　新聞社がそれぞれ定めた広告掲載基準に照らして、新聞折込が不適当と認められるもの。</t>
  </si>
  <si>
    <t>　12.　新聞販売店の営業活動に支障をきたし、不利益になると判断されるもの。</t>
  </si>
  <si>
    <t>※上記に限らず、判断の難しいものは、新聞発行本社、関係諸機関の指導・協議によって決めさせて頂きます。</t>
  </si>
  <si>
    <t>　　　 ご不明な点がございましたら当社へご相談ください。</t>
  </si>
  <si>
    <t>⑥ パンフレット・小冊子に類するもの等は、その形状・内容により取扱・料金を判断させて頂きますので、</t>
  </si>
  <si>
    <t xml:space="preserve"> 事前にお問い合わせください。</t>
  </si>
  <si>
    <t>⑦ 事業所が連合（連名）して行う広告は、連合広告となり、一部地区で料金が異なったり、取扱い不可となる場合があります。</t>
  </si>
  <si>
    <t xml:space="preserve"> 必ず事前にご相談ください。内容により判断させて頂きます。</t>
  </si>
  <si>
    <t>⑧ ご依頼は、必ず荷物が到着するまでに書面（FAX・メール）にてお願い致します。</t>
  </si>
  <si>
    <t>⑨ 三重県下へ折込は、２日前（日・祝日除く）の午前中までに搬入してください。</t>
  </si>
  <si>
    <t>　　　  ※上記の締切日時は、津本社へ搬入頂いた場合の締切日時です。各地区の営業所へ搬入頂く場合、</t>
  </si>
  <si>
    <t xml:space="preserve">　　　　　 折込地区により締切日時が早まることもございますので、事前にお問い合わせください。
</t>
  </si>
  <si>
    <t>　　※年末年始、ゴールデンウィーク、お盆期間等については変則となります。</t>
  </si>
  <si>
    <r>
      <t>　　※搬入時間を外れた持込みおよび、配布明細の事前連絡のない場合、</t>
    </r>
    <r>
      <rPr>
        <u val="single"/>
        <sz val="11"/>
        <rFont val="ＭＳ Ｐゴシック"/>
        <family val="3"/>
      </rPr>
      <t>折込指定日の責は負いかねます。</t>
    </r>
  </si>
  <si>
    <t>⑩ 災害によりライフラインや通信網、輸送ルートが遮断された場合は指定日に折込が出来ないことがあります。</t>
  </si>
  <si>
    <t xml:space="preserve"> この様に事前の予測と回避が不可能な事態が発生し、折込会社と新聞販売店の努力にも関わらず指定日に</t>
  </si>
  <si>
    <t xml:space="preserve"> 新聞折込が出来なかった場合、折込会社と新聞販売店は一切の責任を負う事ができません。</t>
  </si>
  <si>
    <t xml:space="preserve">     あらかじめご容赦いただきますようお願い申しあげます。</t>
  </si>
  <si>
    <t>⑪ 折込料金は、折込日の3日前（日・祝日除く）までにご入金頂きますようお願い致します。</t>
  </si>
  <si>
    <t>NM</t>
  </si>
  <si>
    <t>新聞折込広告料金表</t>
  </si>
  <si>
    <t>植田北部</t>
  </si>
  <si>
    <t>天白区植田北部 300枚をプラス</t>
  </si>
  <si>
    <t>（2019年3月現在）</t>
  </si>
  <si>
    <t>熊野市、南牟婁郡</t>
  </si>
  <si>
    <t>【お願い】</t>
  </si>
  <si>
    <t>③自然災害によりライフラインや通信網、輸送ルートが遮断された場合は指定日に折込が出来ない場合があります。（その場合、折込会社と新聞販売店は一切の責任を負うことは出来ません。）</t>
  </si>
  <si>
    <t>※その他ご不明な点につきましては、直接お尋ね頂くか、弊社の「折込広告取扱基準」をご確認の上お申込み下さい。</t>
  </si>
  <si>
    <t>①折込広告は、発送配布の都合上、50枚を単位としてお取扱い致します。　②弊社は、日本新聞協会の「折込広告の取扱基準」及び新聞社の「広告掲載基準」を参考として、折込広告取扱基準を設けております。</t>
  </si>
  <si>
    <t>東区葵 750枚、</t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</si>
  <si>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 xml:space="preserve"> 北区 100枚含む</t>
    </r>
  </si>
  <si>
    <r>
      <rPr>
        <sz val="9"/>
        <rFont val="ＭＳ Ｐゴシック"/>
        <family val="3"/>
      </rPr>
      <t>※5</t>
    </r>
    <r>
      <rPr>
        <sz val="10"/>
        <rFont val="ＭＳ Ｐゴシック"/>
        <family val="3"/>
      </rPr>
      <t xml:space="preserve"> 中区 750枚含む</t>
    </r>
  </si>
  <si>
    <r>
      <t>※1</t>
    </r>
    <r>
      <rPr>
        <sz val="10"/>
        <rFont val="ＭＳ Ｐゴシック"/>
        <family val="3"/>
      </rPr>
      <t xml:space="preserve"> 北区 300枚含む</t>
    </r>
  </si>
  <si>
    <t>東区大曽根 1,000枚、</t>
  </si>
  <si>
    <t>東区長塀町 100枚、</t>
  </si>
  <si>
    <t>西区上名古屋 300枚、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</si>
  <si>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西春日井郡豊山町 200枚含む</t>
    </r>
  </si>
  <si>
    <t>名東区猪子石 900枚、</t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</si>
  <si>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 xml:space="preserve"> 千種区 900枚含む</t>
    </r>
  </si>
  <si>
    <r>
      <rPr>
        <sz val="9"/>
        <rFont val="ＭＳ Ｐゴシック"/>
        <family val="3"/>
      </rPr>
      <t>※4</t>
    </r>
    <r>
      <rPr>
        <sz val="10"/>
        <rFont val="ＭＳ Ｐゴシック"/>
        <family val="3"/>
      </rPr>
      <t xml:space="preserve"> 守山区 1,600枚、</t>
    </r>
  </si>
  <si>
    <t>名東区森孝 1,600枚、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</si>
  <si>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尾張旭市 1,950枚含む</t>
    </r>
  </si>
  <si>
    <t>御器所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</si>
  <si>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瑞穂区 450枚含む</t>
    </r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</si>
  <si>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 xml:space="preserve"> 瑞穂区 600枚含む</t>
    </r>
  </si>
  <si>
    <t>昭和区御器所 600枚、</t>
  </si>
  <si>
    <t>昭和区桜山 450枚、</t>
  </si>
  <si>
    <t>天白区八事 500枚をプラス</t>
  </si>
  <si>
    <t>港区千年 1,150枚、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</si>
  <si>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熱田区 1,150枚含む</t>
    </r>
  </si>
  <si>
    <t>海部郡大治町万場北 300枚</t>
  </si>
  <si>
    <t>NM</t>
  </si>
  <si>
    <t>柳原</t>
  </si>
  <si>
    <t>市内桜</t>
  </si>
  <si>
    <t>NM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</si>
  <si>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昭和区 150枚含む</t>
    </r>
  </si>
  <si>
    <t>瑞穂区雁道 150枚をプラス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</si>
  <si>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天白区 150枚含む</t>
    </r>
  </si>
  <si>
    <t>　　緑区神ノ倉東部 150枚</t>
  </si>
  <si>
    <t>古鳴海</t>
  </si>
  <si>
    <t>尾張旭市本地ヶ原 1,700枚、</t>
  </si>
  <si>
    <t>※1</t>
  </si>
  <si>
    <t>※2</t>
  </si>
  <si>
    <t>※3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</si>
  <si>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名東区 300枚含む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</si>
  <si>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緑区 900枚含む</t>
    </r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</si>
  <si>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 xml:space="preserve"> 日進市 600枚含む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</si>
  <si>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清須市 200枚含む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</si>
  <si>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北区 1,000枚含む</t>
    </r>
  </si>
  <si>
    <t>※5 港区 250枚含む</t>
  </si>
  <si>
    <t>※4 海部郡蟹江町 50枚含む</t>
  </si>
  <si>
    <t>如意</t>
  </si>
  <si>
    <t>高針</t>
  </si>
  <si>
    <t>名東藤ヶ丘</t>
  </si>
  <si>
    <t>（2020年10月現在）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</si>
</sst>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\("/>
    <numFmt numFmtId="180" formatCode="[$-411]ggge\ &quot;年&quot;\ m\ &quot;月&quot;\ d\ &quot;日&quot;\ \(\ aaa\ \)"/>
    <numFmt numFmtId="181" formatCode="[$-411]ggg\ e\ &quot;年&quot;\ m\ &quot;月&quot;\ d\ &quot;日&quot;\ \(\ aaa\ \)"/>
    <numFmt numFmtId="182" formatCode="[$-411]ggg\ e\ &quot;年&quot;\ m\ &quot;月&quot;\ d\ &quot;日&quot;\(\ aaa\ \)"/>
    <numFmt numFmtId="183" formatCode="&quot;Ｂ&quot;0"/>
    <numFmt numFmtId="184" formatCode="#,##0;\-#,##0;"/>
    <numFmt numFmtId="185" formatCode="ggg\ e\ &quot;年 &quot;m&quot; 月&quot;\ d&quot; 日&quot;\ \(\ aaa\ \)"/>
    <numFmt numFmtId="186" formatCode="ggg\ e&quot; 年&quot;\ m&quot; 月&quot;\ d&quot; 日 &quot;\(\ aaa\ \)"/>
    <numFmt numFmtId="187" formatCode="#,##0;[Red]\-#,##0;"/>
    <numFmt numFmtId="188" formatCode="m&quot;月&quot;d&quot;日&quot;\(aaa\)"/>
    <numFmt numFmtId="189" formatCode="[$-411]ggg\ e\ &quot;年&quot;\ m\ &quot;月 &quot;d&quot; 日&quot;\ \(\ aaa\ \);@"/>
    <numFmt numFmtId="190" formatCode="#,##0\ &quot;枚&quot;"/>
    <numFmt numFmtId="191" formatCode="[$-411]ggge&quot;年&quot;m&quot;月&quot;d&quot;日&quot;\(aaa\)"/>
    <numFmt numFmtId="192" formatCode="yyyy&quot;年&quot;m&quot;月&quot;d&quot;日&quot;;@"/>
    <numFmt numFmtId="193" formatCode="yyyy&quot;年&quot;m&quot;月&quot;d&quot;日&quot;\(aaa\);@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9.8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5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.6"/>
      <color indexed="8"/>
      <name val="ＭＳ Ｐゴシック"/>
      <family val="3"/>
    </font>
    <font>
      <u val="single"/>
      <sz val="12"/>
      <color indexed="12"/>
      <name val="ＭＳ Ｐゴシック"/>
      <family val="3"/>
    </font>
    <font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10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938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58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0" xfId="65" applyFill="1" applyAlignment="1" applyProtection="1">
      <alignment vertical="center"/>
      <protection/>
    </xf>
    <xf numFmtId="0" fontId="0" fillId="0" borderId="0" xfId="65" applyFill="1" applyBorder="1" applyAlignment="1" applyProtection="1">
      <alignment horizontal="center" vertical="center"/>
      <protection/>
    </xf>
    <xf numFmtId="58" fontId="0" fillId="0" borderId="0" xfId="65" applyNumberFormat="1" applyFill="1" applyAlignment="1" applyProtection="1">
      <alignment vertical="center"/>
      <protection/>
    </xf>
    <xf numFmtId="0" fontId="0" fillId="0" borderId="11" xfId="65" applyFill="1" applyBorder="1" applyAlignment="1" applyProtection="1">
      <alignment horizontal="center" vertical="center"/>
      <protection/>
    </xf>
    <xf numFmtId="0" fontId="0" fillId="0" borderId="12" xfId="65" applyFill="1" applyBorder="1" applyAlignment="1" applyProtection="1">
      <alignment horizontal="center" vertical="center"/>
      <protection/>
    </xf>
    <xf numFmtId="0" fontId="0" fillId="0" borderId="13" xfId="65" applyFill="1" applyBorder="1" applyAlignment="1" applyProtection="1">
      <alignment horizontal="center" vertical="center"/>
      <protection/>
    </xf>
    <xf numFmtId="0" fontId="0" fillId="0" borderId="14" xfId="65" applyFill="1" applyBorder="1" applyAlignment="1" applyProtection="1">
      <alignment horizontal="center" vertical="center"/>
      <protection/>
    </xf>
    <xf numFmtId="0" fontId="0" fillId="0" borderId="13" xfId="65" applyFill="1" applyBorder="1" applyAlignment="1" applyProtection="1">
      <alignment vertical="center"/>
      <protection/>
    </xf>
    <xf numFmtId="0" fontId="0" fillId="0" borderId="0" xfId="65" applyFill="1" applyBorder="1" applyAlignment="1" applyProtection="1">
      <alignment vertical="center"/>
      <protection/>
    </xf>
    <xf numFmtId="0" fontId="3" fillId="0" borderId="0" xfId="65" applyFont="1" applyFill="1" applyAlignment="1" applyProtection="1">
      <alignment horizontal="left" vertical="center"/>
      <protection/>
    </xf>
    <xf numFmtId="0" fontId="0" fillId="0" borderId="15" xfId="65" applyFill="1" applyBorder="1" applyAlignment="1" applyProtection="1">
      <alignment horizontal="center" vertical="center"/>
      <protection/>
    </xf>
    <xf numFmtId="0" fontId="2" fillId="0" borderId="0" xfId="65" applyFont="1" applyFill="1" applyAlignment="1" applyProtection="1">
      <alignment vertical="center"/>
      <protection/>
    </xf>
    <xf numFmtId="0" fontId="0" fillId="0" borderId="0" xfId="65" applyFill="1" applyAlignment="1" applyProtection="1">
      <alignment horizontal="center" vertical="center"/>
      <protection/>
    </xf>
    <xf numFmtId="0" fontId="0" fillId="0" borderId="16" xfId="65" applyFill="1" applyBorder="1" applyAlignment="1" applyProtection="1">
      <alignment horizontal="center" vertical="center"/>
      <protection/>
    </xf>
    <xf numFmtId="0" fontId="0" fillId="0" borderId="17" xfId="65" applyFill="1" applyBorder="1" applyAlignment="1" applyProtection="1">
      <alignment vertical="center"/>
      <protection/>
    </xf>
    <xf numFmtId="0" fontId="0" fillId="0" borderId="18" xfId="65" applyFill="1" applyBorder="1" applyAlignment="1" applyProtection="1">
      <alignment vertical="center"/>
      <protection/>
    </xf>
    <xf numFmtId="0" fontId="0" fillId="0" borderId="19" xfId="65" applyFill="1" applyBorder="1" applyAlignment="1" applyProtection="1">
      <alignment vertical="center"/>
      <protection/>
    </xf>
    <xf numFmtId="0" fontId="0" fillId="0" borderId="20" xfId="65" applyFill="1" applyBorder="1" applyAlignment="1" applyProtection="1">
      <alignment vertical="center"/>
      <protection/>
    </xf>
    <xf numFmtId="0" fontId="3" fillId="0" borderId="21" xfId="65" applyFont="1" applyFill="1" applyBorder="1" applyAlignment="1" applyProtection="1">
      <alignment horizontal="left"/>
      <protection/>
    </xf>
    <xf numFmtId="0" fontId="3" fillId="0" borderId="0" xfId="65" applyFont="1" applyFill="1" applyBorder="1" applyAlignment="1" applyProtection="1">
      <alignment horizontal="right"/>
      <protection/>
    </xf>
    <xf numFmtId="0" fontId="3" fillId="0" borderId="21" xfId="65" applyFont="1" applyFill="1" applyBorder="1" applyAlignment="1" applyProtection="1">
      <alignment horizontal="right"/>
      <protection/>
    </xf>
    <xf numFmtId="0" fontId="0" fillId="0" borderId="22" xfId="65" applyFill="1" applyBorder="1" applyAlignment="1" applyProtection="1">
      <alignment vertical="center"/>
      <protection/>
    </xf>
    <xf numFmtId="0" fontId="0" fillId="0" borderId="23" xfId="65" applyFont="1" applyFill="1" applyBorder="1" applyAlignment="1" applyProtection="1">
      <alignment vertical="center"/>
      <protection/>
    </xf>
    <xf numFmtId="0" fontId="0" fillId="0" borderId="24" xfId="65" applyFont="1" applyFill="1" applyBorder="1" applyAlignment="1" applyProtection="1">
      <alignment vertical="center"/>
      <protection/>
    </xf>
    <xf numFmtId="0" fontId="0" fillId="0" borderId="25" xfId="65" applyFont="1" applyFill="1" applyBorder="1" applyAlignment="1" applyProtection="1">
      <alignment vertical="center"/>
      <protection/>
    </xf>
    <xf numFmtId="0" fontId="0" fillId="0" borderId="12" xfId="65" applyFill="1" applyBorder="1" applyAlignment="1" applyProtection="1">
      <alignment horizontal="distributed" vertical="center"/>
      <protection/>
    </xf>
    <xf numFmtId="0" fontId="0" fillId="0" borderId="26" xfId="65" applyFont="1" applyFill="1" applyBorder="1" applyAlignment="1" applyProtection="1">
      <alignment vertical="center"/>
      <protection/>
    </xf>
    <xf numFmtId="0" fontId="0" fillId="0" borderId="0" xfId="65" applyFont="1" applyFill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38" fontId="4" fillId="0" borderId="28" xfId="51" applyFont="1" applyFill="1" applyBorder="1" applyAlignment="1" applyProtection="1">
      <alignment vertical="center"/>
      <protection/>
    </xf>
    <xf numFmtId="0" fontId="0" fillId="0" borderId="29" xfId="65" applyFont="1" applyFill="1" applyBorder="1" applyAlignment="1" applyProtection="1">
      <alignment horizontal="distributed" vertical="center"/>
      <protection/>
    </xf>
    <xf numFmtId="0" fontId="0" fillId="0" borderId="30" xfId="65" applyFont="1" applyFill="1" applyBorder="1" applyAlignment="1" applyProtection="1">
      <alignment vertical="center"/>
      <protection/>
    </xf>
    <xf numFmtId="0" fontId="0" fillId="0" borderId="29" xfId="65" applyFill="1" applyBorder="1" applyAlignment="1" applyProtection="1">
      <alignment horizontal="distributed" vertical="center"/>
      <protection/>
    </xf>
    <xf numFmtId="0" fontId="0" fillId="0" borderId="29" xfId="65" applyFont="1" applyFill="1" applyBorder="1" applyAlignment="1" applyProtection="1">
      <alignment vertical="center"/>
      <protection/>
    </xf>
    <xf numFmtId="0" fontId="0" fillId="0" borderId="31" xfId="65" applyFont="1" applyFill="1" applyBorder="1" applyAlignment="1" applyProtection="1">
      <alignment vertical="center"/>
      <protection/>
    </xf>
    <xf numFmtId="38" fontId="6" fillId="0" borderId="29" xfId="51" applyFont="1" applyFill="1" applyBorder="1" applyAlignment="1" applyProtection="1">
      <alignment horizontal="left"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0" fontId="0" fillId="0" borderId="29" xfId="65" applyFont="1" applyFill="1" applyBorder="1" applyAlignment="1" applyProtection="1">
      <alignment horizontal="left" vertical="center"/>
      <protection/>
    </xf>
    <xf numFmtId="0" fontId="0" fillId="0" borderId="31" xfId="65" applyFont="1" applyFill="1" applyBorder="1" applyAlignment="1" applyProtection="1">
      <alignment horizontal="left" vertical="center"/>
      <protection/>
    </xf>
    <xf numFmtId="0" fontId="4" fillId="0" borderId="31" xfId="65" applyFont="1" applyFill="1" applyBorder="1" applyAlignment="1" applyProtection="1">
      <alignment vertical="center"/>
      <protection/>
    </xf>
    <xf numFmtId="0" fontId="4" fillId="0" borderId="29" xfId="65" applyFont="1" applyFill="1" applyBorder="1" applyAlignment="1" applyProtection="1">
      <alignment vertical="center"/>
      <protection/>
    </xf>
    <xf numFmtId="38" fontId="6" fillId="0" borderId="28" xfId="51" applyFont="1" applyFill="1" applyBorder="1" applyAlignment="1" applyProtection="1">
      <alignment horizontal="right" vertical="center"/>
      <protection/>
    </xf>
    <xf numFmtId="0" fontId="4" fillId="0" borderId="28" xfId="65" applyFont="1" applyFill="1" applyBorder="1" applyAlignment="1" applyProtection="1">
      <alignment vertical="center"/>
      <protection/>
    </xf>
    <xf numFmtId="38" fontId="4" fillId="0" borderId="29" xfId="51" applyFont="1" applyFill="1" applyBorder="1" applyAlignment="1" applyProtection="1">
      <alignment vertical="center"/>
      <protection/>
    </xf>
    <xf numFmtId="38" fontId="0" fillId="0" borderId="29" xfId="51" applyFont="1" applyFill="1" applyBorder="1" applyAlignment="1" applyProtection="1">
      <alignment horizontal="left" vertical="center"/>
      <protection/>
    </xf>
    <xf numFmtId="0" fontId="6" fillId="0" borderId="28" xfId="65" applyFont="1" applyFill="1" applyBorder="1" applyAlignment="1" applyProtection="1">
      <alignment vertical="center"/>
      <protection/>
    </xf>
    <xf numFmtId="38" fontId="4" fillId="0" borderId="0" xfId="51" applyFont="1" applyFill="1" applyBorder="1" applyAlignment="1" applyProtection="1">
      <alignment horizontal="right" vertical="center"/>
      <protection/>
    </xf>
    <xf numFmtId="0" fontId="0" fillId="0" borderId="23" xfId="65" applyFill="1" applyBorder="1" applyAlignment="1" applyProtection="1">
      <alignment vertical="center"/>
      <protection/>
    </xf>
    <xf numFmtId="0" fontId="0" fillId="0" borderId="24" xfId="65" applyFill="1" applyBorder="1" applyAlignment="1" applyProtection="1">
      <alignment horizontal="distributed" vertical="center"/>
      <protection/>
    </xf>
    <xf numFmtId="0" fontId="0" fillId="0" borderId="26" xfId="65" applyFill="1" applyBorder="1" applyAlignment="1" applyProtection="1">
      <alignment vertical="center"/>
      <protection/>
    </xf>
    <xf numFmtId="38" fontId="4" fillId="0" borderId="24" xfId="51" applyFont="1" applyFill="1" applyBorder="1" applyAlignment="1" applyProtection="1">
      <alignment vertical="center"/>
      <protection/>
    </xf>
    <xf numFmtId="0" fontId="0" fillId="0" borderId="25" xfId="65" applyFill="1" applyBorder="1" applyAlignment="1" applyProtection="1">
      <alignment vertical="center"/>
      <protection/>
    </xf>
    <xf numFmtId="0" fontId="0" fillId="0" borderId="24" xfId="65" applyFill="1" applyBorder="1" applyAlignment="1" applyProtection="1">
      <alignment vertical="center"/>
      <protection/>
    </xf>
    <xf numFmtId="0" fontId="0" fillId="0" borderId="27" xfId="65" applyFill="1" applyBorder="1" applyAlignment="1" applyProtection="1">
      <alignment vertical="center"/>
      <protection/>
    </xf>
    <xf numFmtId="0" fontId="0" fillId="0" borderId="31" xfId="65" applyFill="1" applyBorder="1" applyAlignment="1" applyProtection="1">
      <alignment vertical="center"/>
      <protection/>
    </xf>
    <xf numFmtId="0" fontId="0" fillId="0" borderId="30" xfId="65" applyFill="1" applyBorder="1" applyAlignment="1" applyProtection="1">
      <alignment vertical="center"/>
      <protection/>
    </xf>
    <xf numFmtId="0" fontId="0" fillId="0" borderId="29" xfId="65" applyFill="1" applyBorder="1" applyAlignment="1" applyProtection="1">
      <alignment vertical="center"/>
      <protection/>
    </xf>
    <xf numFmtId="0" fontId="0" fillId="0" borderId="0" xfId="65" applyFill="1" applyBorder="1" applyAlignment="1" applyProtection="1">
      <alignment horizontal="distributed" vertical="center"/>
      <protection/>
    </xf>
    <xf numFmtId="0" fontId="0" fillId="0" borderId="29" xfId="65" applyFill="1" applyBorder="1" applyAlignment="1" applyProtection="1">
      <alignment horizontal="center" vertical="center"/>
      <protection/>
    </xf>
    <xf numFmtId="0" fontId="6" fillId="0" borderId="29" xfId="65" applyFont="1" applyFill="1" applyBorder="1" applyAlignment="1" applyProtection="1">
      <alignment vertical="center"/>
      <protection/>
    </xf>
    <xf numFmtId="0" fontId="0" fillId="0" borderId="32" xfId="65" applyFill="1" applyBorder="1" applyAlignment="1" applyProtection="1">
      <alignment vertical="center"/>
      <protection/>
    </xf>
    <xf numFmtId="38" fontId="4" fillId="0" borderId="0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vertical="center"/>
      <protection/>
    </xf>
    <xf numFmtId="38" fontId="6" fillId="0" borderId="33" xfId="51" applyFont="1" applyFill="1" applyBorder="1" applyAlignment="1" applyProtection="1">
      <alignment horizontal="right" vertical="center"/>
      <protection/>
    </xf>
    <xf numFmtId="38" fontId="4" fillId="0" borderId="33" xfId="51" applyFont="1" applyFill="1" applyBorder="1" applyAlignment="1" applyProtection="1">
      <alignment horizontal="right" vertical="center"/>
      <protection/>
    </xf>
    <xf numFmtId="38" fontId="6" fillId="0" borderId="34" xfId="51" applyFont="1" applyFill="1" applyBorder="1" applyAlignment="1" applyProtection="1">
      <alignment horizontal="right" vertical="center"/>
      <protection/>
    </xf>
    <xf numFmtId="0" fontId="0" fillId="0" borderId="35" xfId="65" applyFill="1" applyBorder="1" applyAlignment="1" applyProtection="1">
      <alignment vertical="center"/>
      <protection/>
    </xf>
    <xf numFmtId="0" fontId="0" fillId="0" borderId="36" xfId="65" applyFill="1" applyBorder="1" applyAlignment="1" applyProtection="1">
      <alignment vertical="center"/>
      <protection/>
    </xf>
    <xf numFmtId="0" fontId="8" fillId="0" borderId="0" xfId="65" applyFont="1" applyFill="1" applyAlignment="1" applyProtection="1">
      <alignment vertical="center"/>
      <protection/>
    </xf>
    <xf numFmtId="0" fontId="0" fillId="0" borderId="37" xfId="65" applyFill="1" applyBorder="1" applyAlignment="1" applyProtection="1">
      <alignment vertical="center"/>
      <protection/>
    </xf>
    <xf numFmtId="0" fontId="0" fillId="0" borderId="21" xfId="65" applyFill="1" applyBorder="1" applyAlignment="1" applyProtection="1">
      <alignment vertical="center"/>
      <protection/>
    </xf>
    <xf numFmtId="0" fontId="0" fillId="0" borderId="38" xfId="65" applyFill="1" applyBorder="1" applyAlignment="1" applyProtection="1">
      <alignment vertical="center"/>
      <protection/>
    </xf>
    <xf numFmtId="0" fontId="0" fillId="0" borderId="21" xfId="65" applyFont="1" applyFill="1" applyBorder="1" applyAlignment="1" applyProtection="1">
      <alignment horizontal="distributed" vertical="center"/>
      <protection/>
    </xf>
    <xf numFmtId="0" fontId="0" fillId="0" borderId="21" xfId="65" applyFont="1" applyFill="1" applyBorder="1" applyAlignment="1" applyProtection="1">
      <alignment vertical="center"/>
      <protection/>
    </xf>
    <xf numFmtId="38" fontId="6" fillId="0" borderId="29" xfId="51" applyFont="1" applyFill="1" applyBorder="1" applyAlignment="1" applyProtection="1">
      <alignment horizontal="right" vertical="center"/>
      <protection/>
    </xf>
    <xf numFmtId="0" fontId="0" fillId="0" borderId="37" xfId="65" applyFont="1" applyFill="1" applyBorder="1" applyAlignment="1" applyProtection="1">
      <alignment vertical="center"/>
      <protection/>
    </xf>
    <xf numFmtId="0" fontId="0" fillId="0" borderId="21" xfId="65" applyFont="1" applyFill="1" applyBorder="1" applyAlignment="1" applyProtection="1">
      <alignment horizontal="left" vertical="center"/>
      <protection/>
    </xf>
    <xf numFmtId="0" fontId="0" fillId="0" borderId="39" xfId="65" applyFont="1" applyFill="1" applyBorder="1" applyAlignment="1" applyProtection="1">
      <alignment vertical="center"/>
      <protection/>
    </xf>
    <xf numFmtId="38" fontId="6" fillId="0" borderId="21" xfId="51" applyFont="1" applyFill="1" applyBorder="1" applyAlignment="1" applyProtection="1">
      <alignment horizontal="right" vertical="center"/>
      <protection/>
    </xf>
    <xf numFmtId="0" fontId="0" fillId="0" borderId="38" xfId="65" applyFont="1" applyFill="1" applyBorder="1" applyAlignment="1" applyProtection="1">
      <alignment vertical="center"/>
      <protection/>
    </xf>
    <xf numFmtId="38" fontId="4" fillId="0" borderId="21" xfId="51" applyFont="1" applyFill="1" applyBorder="1" applyAlignment="1" applyProtection="1">
      <alignment horizontal="right" vertical="center"/>
      <protection/>
    </xf>
    <xf numFmtId="38" fontId="6" fillId="0" borderId="40" xfId="51" applyFont="1" applyFill="1" applyBorder="1" applyAlignment="1" applyProtection="1">
      <alignment horizontal="right" vertical="center"/>
      <protection/>
    </xf>
    <xf numFmtId="0" fontId="0" fillId="0" borderId="21" xfId="65" applyFont="1" applyFill="1" applyBorder="1" applyAlignment="1" applyProtection="1">
      <alignment horizontal="center" vertical="center"/>
      <protection/>
    </xf>
    <xf numFmtId="0" fontId="0" fillId="0" borderId="21" xfId="65" applyFill="1" applyBorder="1" applyAlignment="1" applyProtection="1">
      <alignment horizontal="center" vertical="center"/>
      <protection/>
    </xf>
    <xf numFmtId="38" fontId="4" fillId="0" borderId="35" xfId="51" applyFont="1" applyFill="1" applyBorder="1" applyAlignment="1" applyProtection="1">
      <alignment horizontal="right" vertical="center"/>
      <protection/>
    </xf>
    <xf numFmtId="38" fontId="0" fillId="0" borderId="36" xfId="51" applyFont="1" applyFill="1" applyBorder="1" applyAlignment="1" applyProtection="1">
      <alignment horizontal="right" vertical="center"/>
      <protection/>
    </xf>
    <xf numFmtId="38" fontId="4" fillId="0" borderId="34" xfId="51" applyFont="1" applyFill="1" applyBorder="1" applyAlignment="1" applyProtection="1">
      <alignment horizontal="right" vertical="center"/>
      <protection/>
    </xf>
    <xf numFmtId="38" fontId="4" fillId="0" borderId="26" xfId="51" applyFont="1" applyFill="1" applyBorder="1" applyAlignment="1" applyProtection="1">
      <alignment vertical="center"/>
      <protection/>
    </xf>
    <xf numFmtId="0" fontId="0" fillId="0" borderId="41" xfId="65" applyFill="1" applyBorder="1" applyAlignment="1" applyProtection="1">
      <alignment vertical="center"/>
      <protection/>
    </xf>
    <xf numFmtId="38" fontId="4" fillId="0" borderId="31" xfId="51" applyFont="1" applyFill="1" applyBorder="1" applyAlignment="1" applyProtection="1">
      <alignment vertical="center"/>
      <protection/>
    </xf>
    <xf numFmtId="0" fontId="0" fillId="0" borderId="28" xfId="65" applyFill="1" applyBorder="1" applyAlignment="1" applyProtection="1">
      <alignment vertical="center"/>
      <protection/>
    </xf>
    <xf numFmtId="0" fontId="0" fillId="0" borderId="21" xfId="65" applyFill="1" applyBorder="1" applyAlignment="1" applyProtection="1">
      <alignment horizontal="distributed" vertical="center"/>
      <protection/>
    </xf>
    <xf numFmtId="0" fontId="0" fillId="0" borderId="39" xfId="65" applyFill="1" applyBorder="1" applyAlignment="1" applyProtection="1">
      <alignment vertical="center"/>
      <protection/>
    </xf>
    <xf numFmtId="38" fontId="4" fillId="0" borderId="21" xfId="51" applyFont="1" applyFill="1" applyBorder="1" applyAlignment="1" applyProtection="1">
      <alignment vertical="center"/>
      <protection/>
    </xf>
    <xf numFmtId="0" fontId="0" fillId="0" borderId="40" xfId="65" applyFill="1" applyBorder="1" applyAlignment="1" applyProtection="1">
      <alignment vertical="center"/>
      <protection/>
    </xf>
    <xf numFmtId="38" fontId="6" fillId="0" borderId="34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horizontal="right" vertical="center"/>
      <protection/>
    </xf>
    <xf numFmtId="0" fontId="0" fillId="0" borderId="42" xfId="65" applyFill="1" applyBorder="1" applyAlignment="1" applyProtection="1">
      <alignment vertical="center"/>
      <protection/>
    </xf>
    <xf numFmtId="38" fontId="3" fillId="0" borderId="21" xfId="51" applyFont="1" applyFill="1" applyBorder="1" applyAlignment="1" applyProtection="1">
      <alignment horizontal="center"/>
      <protection/>
    </xf>
    <xf numFmtId="38" fontId="0" fillId="0" borderId="21" xfId="51" applyFont="1" applyFill="1" applyBorder="1" applyAlignment="1" applyProtection="1">
      <alignment horizontal="right" vertical="center"/>
      <protection/>
    </xf>
    <xf numFmtId="0" fontId="0" fillId="0" borderId="35" xfId="65" applyFont="1" applyFill="1" applyBorder="1" applyAlignment="1" applyProtection="1">
      <alignment vertical="center"/>
      <protection/>
    </xf>
    <xf numFmtId="0" fontId="0" fillId="0" borderId="36" xfId="65" applyFont="1" applyFill="1" applyBorder="1" applyAlignment="1" applyProtection="1">
      <alignment vertical="center"/>
      <protection/>
    </xf>
    <xf numFmtId="0" fontId="0" fillId="0" borderId="33" xfId="65" applyFont="1" applyFill="1" applyBorder="1" applyAlignment="1" applyProtection="1">
      <alignment vertical="center"/>
      <protection/>
    </xf>
    <xf numFmtId="0" fontId="0" fillId="0" borderId="20" xfId="65" applyFont="1" applyFill="1" applyBorder="1" applyAlignment="1" applyProtection="1">
      <alignment vertical="center"/>
      <protection/>
    </xf>
    <xf numFmtId="0" fontId="0" fillId="0" borderId="11" xfId="65" applyFill="1" applyBorder="1" applyAlignment="1" applyProtection="1">
      <alignment vertical="center"/>
      <protection/>
    </xf>
    <xf numFmtId="0" fontId="0" fillId="0" borderId="12" xfId="65" applyFill="1" applyBorder="1" applyAlignment="1" applyProtection="1">
      <alignment vertical="center"/>
      <protection/>
    </xf>
    <xf numFmtId="0" fontId="0" fillId="0" borderId="43" xfId="65" applyFill="1" applyBorder="1" applyAlignment="1" applyProtection="1">
      <alignment vertical="center"/>
      <protection/>
    </xf>
    <xf numFmtId="38" fontId="0" fillId="0" borderId="29" xfId="51" applyFont="1" applyFill="1" applyBorder="1" applyAlignment="1" applyProtection="1">
      <alignment vertical="center"/>
      <protection/>
    </xf>
    <xf numFmtId="38" fontId="0" fillId="0" borderId="30" xfId="51" applyFont="1" applyFill="1" applyBorder="1" applyAlignment="1" applyProtection="1">
      <alignment vertical="center"/>
      <protection/>
    </xf>
    <xf numFmtId="38" fontId="0" fillId="0" borderId="36" xfId="51" applyFont="1" applyFill="1" applyBorder="1" applyAlignment="1" applyProtection="1">
      <alignment horizontal="right" vertical="center"/>
      <protection/>
    </xf>
    <xf numFmtId="38" fontId="6" fillId="0" borderId="29" xfId="51" applyFont="1" applyFill="1" applyBorder="1" applyAlignment="1" applyProtection="1">
      <alignment vertical="center"/>
      <protection/>
    </xf>
    <xf numFmtId="38" fontId="0" fillId="0" borderId="0" xfId="65" applyNumberFormat="1" applyFill="1" applyAlignment="1" applyProtection="1">
      <alignment vertical="center"/>
      <protection/>
    </xf>
    <xf numFmtId="38" fontId="6" fillId="0" borderId="0" xfId="65" applyNumberFormat="1" applyFont="1" applyFill="1" applyAlignment="1" applyProtection="1">
      <alignment horizontal="right" vertical="center"/>
      <protection/>
    </xf>
    <xf numFmtId="38" fontId="0" fillId="0" borderId="21" xfId="51" applyFont="1" applyFill="1" applyBorder="1" applyAlignment="1" applyProtection="1">
      <alignment horizontal="left" vertical="center"/>
      <protection/>
    </xf>
    <xf numFmtId="0" fontId="0" fillId="0" borderId="44" xfId="65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horizontal="left" vertical="center"/>
      <protection/>
    </xf>
    <xf numFmtId="0" fontId="0" fillId="0" borderId="30" xfId="65" applyFont="1" applyFill="1" applyBorder="1" applyAlignment="1" applyProtection="1">
      <alignment horizontal="left" vertical="center"/>
      <protection/>
    </xf>
    <xf numFmtId="38" fontId="6" fillId="0" borderId="28" xfId="51" applyFont="1" applyFill="1" applyBorder="1" applyAlignment="1" applyProtection="1">
      <alignment horizontal="left" vertical="center"/>
      <protection/>
    </xf>
    <xf numFmtId="0" fontId="0" fillId="0" borderId="0" xfId="65" applyFont="1" applyFill="1" applyBorder="1" applyAlignment="1" applyProtection="1">
      <alignment horizontal="left" vertical="center"/>
      <protection/>
    </xf>
    <xf numFmtId="0" fontId="0" fillId="0" borderId="37" xfId="65" applyFont="1" applyFill="1" applyBorder="1" applyAlignment="1" applyProtection="1">
      <alignment horizontal="left" vertical="center"/>
      <protection/>
    </xf>
    <xf numFmtId="0" fontId="11" fillId="0" borderId="40" xfId="65" applyFont="1" applyFill="1" applyBorder="1" applyAlignment="1" applyProtection="1">
      <alignment horizontal="left" vertical="center"/>
      <protection/>
    </xf>
    <xf numFmtId="38" fontId="0" fillId="0" borderId="38" xfId="51" applyFont="1" applyFill="1" applyBorder="1" applyAlignment="1" applyProtection="1">
      <alignment horizontal="left" vertical="center"/>
      <protection/>
    </xf>
    <xf numFmtId="0" fontId="0" fillId="0" borderId="39" xfId="65" applyFont="1" applyFill="1" applyBorder="1" applyAlignment="1" applyProtection="1">
      <alignment horizontal="left" vertical="center"/>
      <protection/>
    </xf>
    <xf numFmtId="0" fontId="0" fillId="0" borderId="38" xfId="65" applyFont="1" applyFill="1" applyBorder="1" applyAlignment="1" applyProtection="1">
      <alignment horizontal="left" vertical="center"/>
      <protection/>
    </xf>
    <xf numFmtId="38" fontId="6" fillId="0" borderId="40" xfId="51" applyFont="1" applyFill="1" applyBorder="1" applyAlignment="1" applyProtection="1">
      <alignment horizontal="left" vertical="center"/>
      <protection/>
    </xf>
    <xf numFmtId="38" fontId="4" fillId="0" borderId="28" xfId="51" applyFont="1" applyFill="1" applyBorder="1" applyAlignment="1" applyProtection="1">
      <alignment horizontal="left" vertical="center"/>
      <protection/>
    </xf>
    <xf numFmtId="38" fontId="4" fillId="0" borderId="40" xfId="51" applyFont="1" applyFill="1" applyBorder="1" applyAlignment="1" applyProtection="1">
      <alignment horizontal="left" vertical="center"/>
      <protection/>
    </xf>
    <xf numFmtId="0" fontId="12" fillId="0" borderId="39" xfId="65" applyFont="1" applyFill="1" applyBorder="1" applyAlignment="1" applyProtection="1">
      <alignment horizontal="left" vertical="center"/>
      <protection/>
    </xf>
    <xf numFmtId="38" fontId="4" fillId="0" borderId="21" xfId="51" applyFont="1" applyFill="1" applyBorder="1" applyAlignment="1" applyProtection="1">
      <alignment horizontal="left" vertical="center"/>
      <protection/>
    </xf>
    <xf numFmtId="0" fontId="0" fillId="0" borderId="21" xfId="65" applyFill="1" applyBorder="1" applyAlignment="1" applyProtection="1">
      <alignment horizontal="left"/>
      <protection/>
    </xf>
    <xf numFmtId="0" fontId="0" fillId="0" borderId="21" xfId="65" applyFill="1" applyBorder="1" applyAlignment="1" applyProtection="1">
      <alignment horizontal="left" vertical="top"/>
      <protection/>
    </xf>
    <xf numFmtId="38" fontId="0" fillId="0" borderId="25" xfId="51" applyFont="1" applyFill="1" applyBorder="1" applyAlignment="1" applyProtection="1">
      <alignment vertical="center"/>
      <protection/>
    </xf>
    <xf numFmtId="0" fontId="0" fillId="0" borderId="43" xfId="65" applyFill="1" applyBorder="1" applyAlignment="1" applyProtection="1">
      <alignment horizontal="center" vertical="center"/>
      <protection/>
    </xf>
    <xf numFmtId="38" fontId="11" fillId="0" borderId="29" xfId="51" applyFont="1" applyFill="1" applyBorder="1" applyAlignment="1" applyProtection="1">
      <alignment horizontal="left" vertical="center"/>
      <protection/>
    </xf>
    <xf numFmtId="38" fontId="11" fillId="0" borderId="21" xfId="51" applyFont="1" applyFill="1" applyBorder="1" applyAlignment="1" applyProtection="1">
      <alignment horizontal="left" vertical="center"/>
      <protection/>
    </xf>
    <xf numFmtId="38" fontId="6" fillId="0" borderId="21" xfId="51" applyFont="1" applyFill="1" applyBorder="1" applyAlignment="1" applyProtection="1">
      <alignment horizontal="left" vertical="center"/>
      <protection/>
    </xf>
    <xf numFmtId="38" fontId="6" fillId="0" borderId="45" xfId="51" applyFont="1" applyFill="1" applyBorder="1" applyAlignment="1" applyProtection="1">
      <alignment vertical="center"/>
      <protection/>
    </xf>
    <xf numFmtId="0" fontId="0" fillId="0" borderId="45" xfId="65" applyFont="1" applyFill="1" applyBorder="1" applyAlignment="1" applyProtection="1">
      <alignment vertical="center"/>
      <protection/>
    </xf>
    <xf numFmtId="0" fontId="0" fillId="0" borderId="10" xfId="65" applyFont="1" applyFill="1" applyBorder="1" applyAlignment="1" applyProtection="1">
      <alignment vertical="center"/>
      <protection/>
    </xf>
    <xf numFmtId="38" fontId="6" fillId="0" borderId="40" xfId="51" applyFont="1" applyFill="1" applyBorder="1" applyAlignment="1" applyProtection="1">
      <alignment vertical="center"/>
      <protection/>
    </xf>
    <xf numFmtId="0" fontId="12" fillId="0" borderId="32" xfId="65" applyFont="1" applyFill="1" applyBorder="1" applyAlignment="1" applyProtection="1">
      <alignment horizontal="left" vertical="center"/>
      <protection/>
    </xf>
    <xf numFmtId="38" fontId="0" fillId="0" borderId="0" xfId="51" applyFont="1" applyFill="1" applyBorder="1" applyAlignment="1" applyProtection="1">
      <alignment horizontal="left" vertical="center"/>
      <protection/>
    </xf>
    <xf numFmtId="38" fontId="0" fillId="0" borderId="22" xfId="51" applyFont="1" applyFill="1" applyBorder="1" applyAlignment="1" applyProtection="1">
      <alignment horizontal="left" vertical="center"/>
      <protection/>
    </xf>
    <xf numFmtId="0" fontId="6" fillId="0" borderId="0" xfId="65" applyFont="1" applyFill="1" applyBorder="1" applyAlignment="1" applyProtection="1">
      <alignment horizontal="left" vertical="center"/>
      <protection/>
    </xf>
    <xf numFmtId="38" fontId="6" fillId="0" borderId="0" xfId="65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right" vertical="center"/>
      <protection/>
    </xf>
    <xf numFmtId="38" fontId="6" fillId="0" borderId="0" xfId="65" applyNumberFormat="1" applyFont="1" applyFill="1" applyAlignment="1" applyProtection="1">
      <alignment horizontal="center" vertical="center"/>
      <protection/>
    </xf>
    <xf numFmtId="38" fontId="0" fillId="0" borderId="46" xfId="49" applyFont="1" applyFill="1" applyBorder="1" applyAlignment="1" applyProtection="1">
      <alignment horizontal="right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38" fontId="0" fillId="0" borderId="42" xfId="49" applyFont="1" applyFill="1" applyBorder="1" applyAlignment="1" applyProtection="1">
      <alignment horizontal="right" vertical="center"/>
      <protection/>
    </xf>
    <xf numFmtId="38" fontId="0" fillId="0" borderId="16" xfId="49" applyFont="1" applyFill="1" applyBorder="1" applyAlignment="1" applyProtection="1">
      <alignment horizontal="right" vertical="center"/>
      <protection/>
    </xf>
    <xf numFmtId="38" fontId="0" fillId="0" borderId="40" xfId="49" applyFont="1" applyFill="1" applyBorder="1" applyAlignment="1" applyProtection="1">
      <alignment horizontal="right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38" fontId="4" fillId="0" borderId="40" xfId="49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38" fontId="4" fillId="0" borderId="41" xfId="49" applyFont="1" applyFill="1" applyBorder="1" applyAlignment="1" applyProtection="1">
      <alignment horizontal="right" vertical="center"/>
      <protection/>
    </xf>
    <xf numFmtId="38" fontId="4" fillId="0" borderId="14" xfId="49" applyFont="1" applyFill="1" applyBorder="1" applyAlignment="1" applyProtection="1">
      <alignment horizontal="right" vertical="center"/>
      <protection/>
    </xf>
    <xf numFmtId="38" fontId="4" fillId="0" borderId="28" xfId="49" applyFont="1" applyFill="1" applyBorder="1" applyAlignment="1" applyProtection="1">
      <alignment horizontal="right" vertical="center"/>
      <protection/>
    </xf>
    <xf numFmtId="38" fontId="4" fillId="0" borderId="38" xfId="49" applyFont="1" applyFill="1" applyBorder="1" applyAlignment="1" applyProtection="1">
      <alignment horizontal="right" vertical="center"/>
      <protection/>
    </xf>
    <xf numFmtId="38" fontId="4" fillId="0" borderId="46" xfId="49" applyFont="1" applyFill="1" applyBorder="1" applyAlignment="1" applyProtection="1">
      <alignment horizontal="right" vertical="center"/>
      <protection/>
    </xf>
    <xf numFmtId="38" fontId="4" fillId="0" borderId="10" xfId="49" applyFont="1" applyFill="1" applyBorder="1" applyAlignment="1" applyProtection="1">
      <alignment horizontal="right" vertical="center"/>
      <protection/>
    </xf>
    <xf numFmtId="38" fontId="6" fillId="0" borderId="40" xfId="49" applyFont="1" applyFill="1" applyBorder="1" applyAlignment="1" applyProtection="1">
      <alignment horizontal="right" vertical="center"/>
      <protection/>
    </xf>
    <xf numFmtId="38" fontId="4" fillId="34" borderId="22" xfId="49" applyFont="1" applyFill="1" applyBorder="1" applyAlignment="1" applyProtection="1">
      <alignment horizontal="right" vertical="center"/>
      <protection locked="0"/>
    </xf>
    <xf numFmtId="38" fontId="4" fillId="34" borderId="19" xfId="49" applyFont="1" applyFill="1" applyBorder="1" applyAlignment="1" applyProtection="1">
      <alignment horizontal="right" vertical="center"/>
      <protection locked="0"/>
    </xf>
    <xf numFmtId="38" fontId="0" fillId="0" borderId="48" xfId="49" applyFont="1" applyFill="1" applyBorder="1" applyAlignment="1" applyProtection="1">
      <alignment horizontal="right" vertical="center"/>
      <protection/>
    </xf>
    <xf numFmtId="38" fontId="0" fillId="0" borderId="49" xfId="49" applyFont="1" applyFill="1" applyBorder="1" applyAlignment="1" applyProtection="1">
      <alignment horizontal="right" vertical="center"/>
      <protection/>
    </xf>
    <xf numFmtId="38" fontId="6" fillId="34" borderId="0" xfId="49" applyFont="1" applyFill="1" applyBorder="1" applyAlignment="1" applyProtection="1">
      <alignment horizontal="right" vertical="center"/>
      <protection locked="0"/>
    </xf>
    <xf numFmtId="38" fontId="6" fillId="34" borderId="29" xfId="49" applyFont="1" applyFill="1" applyBorder="1" applyAlignment="1" applyProtection="1">
      <alignment horizontal="right" vertical="center"/>
      <protection locked="0"/>
    </xf>
    <xf numFmtId="38" fontId="4" fillId="34" borderId="50" xfId="49" applyFont="1" applyFill="1" applyBorder="1" applyAlignment="1" applyProtection="1">
      <alignment horizontal="right"/>
      <protection locked="0"/>
    </xf>
    <xf numFmtId="38" fontId="4" fillId="34" borderId="19" xfId="49" applyFont="1" applyFill="1" applyBorder="1" applyAlignment="1" applyProtection="1">
      <alignment horizontal="right"/>
      <protection locked="0"/>
    </xf>
    <xf numFmtId="38" fontId="4" fillId="34" borderId="30" xfId="49" applyFont="1" applyFill="1" applyBorder="1" applyAlignment="1" applyProtection="1">
      <alignment horizontal="right" vertical="center"/>
      <protection locked="0"/>
    </xf>
    <xf numFmtId="38" fontId="6" fillId="34" borderId="43" xfId="49" applyFont="1" applyFill="1" applyBorder="1" applyAlignment="1" applyProtection="1">
      <alignment horizontal="right" vertical="center"/>
      <protection locked="0"/>
    </xf>
    <xf numFmtId="38" fontId="6" fillId="34" borderId="28" xfId="49" applyFont="1" applyFill="1" applyBorder="1" applyAlignment="1" applyProtection="1">
      <alignment horizontal="right" vertical="center"/>
      <protection locked="0"/>
    </xf>
    <xf numFmtId="38" fontId="6" fillId="34" borderId="30" xfId="49" applyFont="1" applyFill="1" applyBorder="1" applyAlignment="1" applyProtection="1">
      <alignment horizontal="right" vertical="center"/>
      <protection locked="0"/>
    </xf>
    <xf numFmtId="38" fontId="6" fillId="34" borderId="51" xfId="49" applyFont="1" applyFill="1" applyBorder="1" applyAlignment="1" applyProtection="1">
      <alignment horizontal="right" vertical="center"/>
      <protection locked="0"/>
    </xf>
    <xf numFmtId="38" fontId="6" fillId="34" borderId="47" xfId="49" applyFont="1" applyFill="1" applyBorder="1" applyAlignment="1" applyProtection="1">
      <alignment horizontal="right" vertical="center"/>
      <protection locked="0"/>
    </xf>
    <xf numFmtId="38" fontId="6" fillId="34" borderId="17" xfId="49" applyFont="1" applyFill="1" applyBorder="1" applyAlignment="1" applyProtection="1">
      <alignment horizontal="right" vertical="center"/>
      <protection locked="0"/>
    </xf>
    <xf numFmtId="38" fontId="6" fillId="34" borderId="16" xfId="49" applyFont="1" applyFill="1" applyBorder="1" applyAlignment="1" applyProtection="1">
      <alignment horizontal="right" vertical="center"/>
      <protection locked="0"/>
    </xf>
    <xf numFmtId="38" fontId="6" fillId="34" borderId="30" xfId="49" applyFont="1" applyFill="1" applyBorder="1" applyAlignment="1" applyProtection="1">
      <alignment vertical="center"/>
      <protection locked="0"/>
    </xf>
    <xf numFmtId="38" fontId="6" fillId="34" borderId="19" xfId="49" applyFont="1" applyFill="1" applyBorder="1" applyAlignment="1" applyProtection="1">
      <alignment horizontal="right" vertical="center"/>
      <protection locked="0"/>
    </xf>
    <xf numFmtId="38" fontId="6" fillId="34" borderId="50" xfId="49" applyFont="1" applyFill="1" applyBorder="1" applyAlignment="1" applyProtection="1">
      <alignment horizontal="right" vertical="center"/>
      <protection locked="0"/>
    </xf>
    <xf numFmtId="38" fontId="6" fillId="34" borderId="52" xfId="49" applyFont="1" applyFill="1" applyBorder="1" applyAlignment="1" applyProtection="1">
      <alignment horizontal="right" vertical="center"/>
      <protection locked="0"/>
    </xf>
    <xf numFmtId="38" fontId="6" fillId="34" borderId="38" xfId="49" applyFont="1" applyFill="1" applyBorder="1" applyAlignment="1" applyProtection="1">
      <alignment horizontal="right" vertical="center"/>
      <protection locked="0"/>
    </xf>
    <xf numFmtId="38" fontId="6" fillId="34" borderId="22" xfId="49" applyFont="1" applyFill="1" applyBorder="1" applyAlignment="1" applyProtection="1">
      <alignment horizontal="right" vertical="center"/>
      <protection locked="0"/>
    </xf>
    <xf numFmtId="38" fontId="6" fillId="34" borderId="40" xfId="49" applyFont="1" applyFill="1" applyBorder="1" applyAlignment="1" applyProtection="1">
      <alignment horizontal="right" vertical="center"/>
      <protection locked="0"/>
    </xf>
    <xf numFmtId="0" fontId="6" fillId="34" borderId="43" xfId="0" applyFont="1" applyFill="1" applyBorder="1" applyAlignment="1" applyProtection="1">
      <alignment vertical="center"/>
      <protection locked="0"/>
    </xf>
    <xf numFmtId="38" fontId="6" fillId="34" borderId="42" xfId="49" applyFont="1" applyFill="1" applyBorder="1" applyAlignment="1" applyProtection="1">
      <alignment horizontal="right" vertical="center"/>
      <protection locked="0"/>
    </xf>
    <xf numFmtId="38" fontId="6" fillId="34" borderId="22" xfId="49" applyFont="1" applyFill="1" applyBorder="1" applyAlignment="1" applyProtection="1">
      <alignment vertical="center"/>
      <protection locked="0"/>
    </xf>
    <xf numFmtId="38" fontId="6" fillId="34" borderId="38" xfId="49" applyFont="1" applyFill="1" applyBorder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38" fontId="0" fillId="0" borderId="54" xfId="49" applyFont="1" applyFill="1" applyBorder="1" applyAlignment="1" applyProtection="1">
      <alignment horizontal="right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distributed" vertical="center"/>
      <protection/>
    </xf>
    <xf numFmtId="0" fontId="7" fillId="0" borderId="31" xfId="0" applyFont="1" applyFill="1" applyBorder="1" applyAlignment="1" applyProtection="1">
      <alignment vertical="center"/>
      <protection/>
    </xf>
    <xf numFmtId="38" fontId="0" fillId="0" borderId="55" xfId="49" applyFont="1" applyFill="1" applyBorder="1" applyAlignment="1" applyProtection="1">
      <alignment horizontal="right" vertical="center"/>
      <protection/>
    </xf>
    <xf numFmtId="0" fontId="7" fillId="0" borderId="44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0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56" xfId="0" applyFont="1" applyFill="1" applyBorder="1" applyAlignment="1" applyProtection="1">
      <alignment horizontal="right"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0" fillId="0" borderId="55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 applyProtection="1">
      <alignment horizontal="right" vertical="center"/>
      <protection/>
    </xf>
    <xf numFmtId="0" fontId="7" fillId="0" borderId="55" xfId="0" applyFont="1" applyFill="1" applyBorder="1" applyAlignment="1" applyProtection="1">
      <alignment vertical="center"/>
      <protection/>
    </xf>
    <xf numFmtId="38" fontId="6" fillId="0" borderId="0" xfId="49" applyFont="1" applyFill="1" applyAlignment="1" applyProtection="1">
      <alignment vertical="center"/>
      <protection/>
    </xf>
    <xf numFmtId="0" fontId="7" fillId="0" borderId="29" xfId="0" applyFont="1" applyFill="1" applyBorder="1" applyAlignment="1" applyProtection="1">
      <alignment vertical="center" shrinkToFit="1"/>
      <protection/>
    </xf>
    <xf numFmtId="38" fontId="6" fillId="0" borderId="21" xfId="49" applyFont="1" applyFill="1" applyBorder="1" applyAlignment="1" applyProtection="1">
      <alignment horizontal="right" vertical="center"/>
      <protection/>
    </xf>
    <xf numFmtId="38" fontId="7" fillId="0" borderId="29" xfId="49" applyFont="1" applyFill="1" applyBorder="1" applyAlignment="1" applyProtection="1">
      <alignment horizontal="distributed" vertical="center"/>
      <protection/>
    </xf>
    <xf numFmtId="38" fontId="0" fillId="0" borderId="28" xfId="49" applyFont="1" applyFill="1" applyBorder="1" applyAlignment="1" applyProtection="1">
      <alignment horizontal="right" vertical="center"/>
      <protection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vertical="center"/>
      <protection/>
    </xf>
    <xf numFmtId="38" fontId="6" fillId="0" borderId="22" xfId="49" applyFont="1" applyFill="1" applyBorder="1" applyAlignment="1" applyProtection="1">
      <alignment horizontal="right" vertical="center"/>
      <protection/>
    </xf>
    <xf numFmtId="38" fontId="0" fillId="0" borderId="56" xfId="49" applyFont="1" applyFill="1" applyBorder="1" applyAlignment="1" applyProtection="1">
      <alignment horizontal="right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38" fontId="6" fillId="0" borderId="38" xfId="49" applyFont="1" applyFill="1" applyBorder="1" applyAlignment="1" applyProtection="1">
      <alignment horizontal="right" vertical="center"/>
      <protection/>
    </xf>
    <xf numFmtId="38" fontId="0" fillId="0" borderId="55" xfId="49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38" fontId="0" fillId="0" borderId="49" xfId="49" applyFont="1" applyFill="1" applyBorder="1" applyAlignment="1" applyProtection="1">
      <alignment vertical="center"/>
      <protection/>
    </xf>
    <xf numFmtId="38" fontId="0" fillId="0" borderId="56" xfId="49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horizontal="distributed"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28" xfId="49" applyFont="1" applyFill="1" applyBorder="1" applyAlignment="1" applyProtection="1">
      <alignment vertical="center"/>
      <protection/>
    </xf>
    <xf numFmtId="38" fontId="0" fillId="0" borderId="48" xfId="49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38" fontId="6" fillId="0" borderId="30" xfId="49" applyFont="1" applyFill="1" applyBorder="1" applyAlignment="1" applyProtection="1">
      <alignment vertical="center"/>
      <protection/>
    </xf>
    <xf numFmtId="38" fontId="6" fillId="0" borderId="29" xfId="49" applyFont="1" applyFill="1" applyBorder="1" applyAlignment="1" applyProtection="1">
      <alignment horizontal="right" vertical="center"/>
      <protection/>
    </xf>
    <xf numFmtId="38" fontId="6" fillId="0" borderId="0" xfId="49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38" fontId="4" fillId="0" borderId="30" xfId="49" applyFont="1" applyFill="1" applyBorder="1" applyAlignment="1" applyProtection="1">
      <alignment horizontal="right" vertical="center"/>
      <protection/>
    </xf>
    <xf numFmtId="38" fontId="0" fillId="0" borderId="58" xfId="49" applyFont="1" applyFill="1" applyBorder="1" applyAlignment="1" applyProtection="1">
      <alignment horizontal="right" vertical="center"/>
      <protection/>
    </xf>
    <xf numFmtId="38" fontId="7" fillId="0" borderId="18" xfId="49" applyFont="1" applyFill="1" applyBorder="1" applyAlignment="1" applyProtection="1">
      <alignment horizontal="distributed" vertical="center"/>
      <protection/>
    </xf>
    <xf numFmtId="38" fontId="0" fillId="0" borderId="17" xfId="49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0" fillId="0" borderId="29" xfId="0" applyFont="1" applyFill="1" applyBorder="1" applyAlignment="1" applyProtection="1">
      <alignment horizontal="right" vertical="center"/>
      <protection/>
    </xf>
    <xf numFmtId="38" fontId="7" fillId="0" borderId="31" xfId="49" applyFont="1" applyFill="1" applyBorder="1" applyAlignment="1" applyProtection="1">
      <alignment horizontal="distributed" vertical="center"/>
      <protection/>
    </xf>
    <xf numFmtId="38" fontId="0" fillId="0" borderId="29" xfId="49" applyFont="1" applyFill="1" applyBorder="1" applyAlignment="1" applyProtection="1">
      <alignment horizontal="right" vertical="center"/>
      <protection/>
    </xf>
    <xf numFmtId="38" fontId="6" fillId="0" borderId="28" xfId="49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 applyProtection="1">
      <alignment vertical="center" shrinkToFit="1"/>
      <protection/>
    </xf>
    <xf numFmtId="38" fontId="7" fillId="0" borderId="39" xfId="49" applyFont="1" applyFill="1" applyBorder="1" applyAlignment="1" applyProtection="1">
      <alignment horizontal="distributed" vertical="center"/>
      <protection/>
    </xf>
    <xf numFmtId="38" fontId="0" fillId="0" borderId="21" xfId="49" applyFont="1" applyFill="1" applyBorder="1" applyAlignment="1" applyProtection="1">
      <alignment horizontal="righ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38" fontId="0" fillId="0" borderId="53" xfId="0" applyNumberFormat="1" applyFont="1" applyFill="1" applyBorder="1" applyAlignment="1" applyProtection="1">
      <alignment horizontal="right" vertical="center"/>
      <protection/>
    </xf>
    <xf numFmtId="38" fontId="4" fillId="0" borderId="36" xfId="0" applyNumberFormat="1" applyFont="1" applyFill="1" applyBorder="1" applyAlignment="1" applyProtection="1">
      <alignment horizontal="right" vertical="center"/>
      <protection/>
    </xf>
    <xf numFmtId="0" fontId="7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59" xfId="0" applyFont="1" applyFill="1" applyBorder="1" applyAlignment="1" applyProtection="1">
      <alignment horizontal="distributed" vertical="center"/>
      <protection/>
    </xf>
    <xf numFmtId="38" fontId="0" fillId="0" borderId="15" xfId="49" applyFont="1" applyFill="1" applyBorder="1" applyAlignment="1" applyProtection="1">
      <alignment horizontal="right" vertical="center"/>
      <protection/>
    </xf>
    <xf numFmtId="38" fontId="0" fillId="0" borderId="60" xfId="49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horizontal="distributed"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38" fontId="6" fillId="0" borderId="41" xfId="51" applyFont="1" applyFill="1" applyBorder="1" applyAlignment="1" applyProtection="1">
      <alignment horizontal="right" vertical="center"/>
      <protection/>
    </xf>
    <xf numFmtId="38" fontId="6" fillId="0" borderId="41" xfId="51" applyFont="1" applyFill="1" applyBorder="1" applyAlignment="1" applyProtection="1">
      <alignment vertical="center"/>
      <protection/>
    </xf>
    <xf numFmtId="38" fontId="6" fillId="0" borderId="28" xfId="51" applyFont="1" applyFill="1" applyBorder="1" applyAlignment="1" applyProtection="1">
      <alignment vertical="center"/>
      <protection/>
    </xf>
    <xf numFmtId="38" fontId="4" fillId="0" borderId="24" xfId="49" applyFont="1" applyFill="1" applyBorder="1" applyAlignment="1" applyProtection="1">
      <alignment horizontal="right" vertical="center"/>
      <protection/>
    </xf>
    <xf numFmtId="38" fontId="4" fillId="0" borderId="29" xfId="49" applyFont="1" applyFill="1" applyBorder="1" applyAlignment="1" applyProtection="1">
      <alignment horizontal="right" vertical="center"/>
      <protection/>
    </xf>
    <xf numFmtId="38" fontId="4" fillId="0" borderId="21" xfId="49" applyFont="1" applyFill="1" applyBorder="1" applyAlignment="1" applyProtection="1">
      <alignment horizontal="right" vertical="center"/>
      <protection/>
    </xf>
    <xf numFmtId="0" fontId="4" fillId="0" borderId="40" xfId="65" applyFont="1" applyFill="1" applyBorder="1" applyAlignment="1" applyProtection="1">
      <alignment vertical="center"/>
      <protection/>
    </xf>
    <xf numFmtId="38" fontId="6" fillId="0" borderId="24" xfId="51" applyFont="1" applyFill="1" applyBorder="1" applyAlignment="1" applyProtection="1">
      <alignment horizontal="right" vertical="center"/>
      <protection/>
    </xf>
    <xf numFmtId="0" fontId="6" fillId="0" borderId="0" xfId="65" applyFont="1" applyFill="1" applyAlignment="1" applyProtection="1">
      <alignment vertical="center"/>
      <protection/>
    </xf>
    <xf numFmtId="38" fontId="4" fillId="0" borderId="34" xfId="49" applyFont="1" applyFill="1" applyBorder="1" applyAlignment="1" applyProtection="1">
      <alignment horizontal="right" vertical="center"/>
      <protection/>
    </xf>
    <xf numFmtId="0" fontId="6" fillId="0" borderId="42" xfId="65" applyFont="1" applyFill="1" applyBorder="1" applyAlignment="1" applyProtection="1">
      <alignment vertical="center"/>
      <protection/>
    </xf>
    <xf numFmtId="0" fontId="6" fillId="0" borderId="21" xfId="65" applyFont="1" applyFill="1" applyBorder="1" applyAlignment="1" applyProtection="1">
      <alignment vertical="center"/>
      <protection/>
    </xf>
    <xf numFmtId="0" fontId="4" fillId="0" borderId="17" xfId="65" applyFont="1" applyFill="1" applyBorder="1" applyAlignment="1" applyProtection="1">
      <alignment vertical="center"/>
      <protection/>
    </xf>
    <xf numFmtId="0" fontId="4" fillId="0" borderId="0" xfId="65" applyFont="1" applyFill="1" applyBorder="1" applyAlignment="1" applyProtection="1">
      <alignment vertical="center"/>
      <protection/>
    </xf>
    <xf numFmtId="0" fontId="4" fillId="0" borderId="21" xfId="65" applyFont="1" applyFill="1" applyBorder="1" applyAlignment="1" applyProtection="1">
      <alignment vertical="center"/>
      <protection/>
    </xf>
    <xf numFmtId="0" fontId="6" fillId="0" borderId="40" xfId="65" applyFont="1" applyFill="1" applyBorder="1" applyAlignment="1" applyProtection="1">
      <alignment vertical="center"/>
      <protection/>
    </xf>
    <xf numFmtId="38" fontId="6" fillId="0" borderId="12" xfId="51" applyFont="1" applyFill="1" applyBorder="1" applyAlignment="1" applyProtection="1">
      <alignment vertical="center"/>
      <protection/>
    </xf>
    <xf numFmtId="38" fontId="6" fillId="0" borderId="14" xfId="51" applyFont="1" applyFill="1" applyBorder="1" applyAlignment="1" applyProtection="1">
      <alignment horizontal="right" vertical="center"/>
      <protection/>
    </xf>
    <xf numFmtId="38" fontId="4" fillId="0" borderId="33" xfId="49" applyFont="1" applyFill="1" applyBorder="1" applyAlignment="1" applyProtection="1">
      <alignment horizontal="right" vertical="center"/>
      <protection/>
    </xf>
    <xf numFmtId="38" fontId="0" fillId="0" borderId="40" xfId="49" applyFont="1" applyFill="1" applyBorder="1" applyAlignment="1" applyProtection="1">
      <alignment horizontal="right" vertical="center"/>
      <protection/>
    </xf>
    <xf numFmtId="38" fontId="4" fillId="0" borderId="12" xfId="49" applyFont="1" applyFill="1" applyBorder="1" applyAlignment="1" applyProtection="1">
      <alignment horizontal="right" vertical="center"/>
      <protection/>
    </xf>
    <xf numFmtId="0" fontId="0" fillId="0" borderId="61" xfId="0" applyFill="1" applyBorder="1" applyAlignment="1" applyProtection="1">
      <alignment vertical="center"/>
      <protection/>
    </xf>
    <xf numFmtId="0" fontId="0" fillId="0" borderId="45" xfId="0" applyFill="1" applyBorder="1" applyAlignment="1" applyProtection="1">
      <alignment vertical="center"/>
      <protection/>
    </xf>
    <xf numFmtId="0" fontId="0" fillId="0" borderId="12" xfId="65" applyFont="1" applyFill="1" applyBorder="1" applyAlignment="1" applyProtection="1">
      <alignment vertical="center"/>
      <protection/>
    </xf>
    <xf numFmtId="0" fontId="0" fillId="0" borderId="28" xfId="65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38" fontId="4" fillId="0" borderId="17" xfId="49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38" fontId="4" fillId="0" borderId="31" xfId="49" applyFont="1" applyFill="1" applyBorder="1" applyAlignment="1" applyProtection="1">
      <alignment horizontal="right" vertical="center"/>
      <protection/>
    </xf>
    <xf numFmtId="38" fontId="4" fillId="0" borderId="18" xfId="49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38" fontId="4" fillId="0" borderId="64" xfId="49" applyFont="1" applyFill="1" applyBorder="1" applyAlignment="1" applyProtection="1">
      <alignment horizontal="right" vertical="center"/>
      <protection/>
    </xf>
    <xf numFmtId="38" fontId="6" fillId="0" borderId="65" xfId="49" applyFont="1" applyFill="1" applyBorder="1" applyAlignment="1" applyProtection="1">
      <alignment horizontal="right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38" fontId="4" fillId="0" borderId="63" xfId="49" applyFont="1" applyFill="1" applyBorder="1" applyAlignment="1" applyProtection="1">
      <alignment horizontal="right" vertical="center"/>
      <protection/>
    </xf>
    <xf numFmtId="38" fontId="6" fillId="0" borderId="67" xfId="49" applyFont="1" applyFill="1" applyBorder="1" applyAlignment="1" applyProtection="1">
      <alignment horizontal="center" vertical="center"/>
      <protection/>
    </xf>
    <xf numFmtId="38" fontId="6" fillId="0" borderId="65" xfId="49" applyFont="1" applyFill="1" applyBorder="1" applyAlignment="1" applyProtection="1">
      <alignment horizontal="center" vertical="center"/>
      <protection/>
    </xf>
    <xf numFmtId="38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38" fontId="6" fillId="0" borderId="68" xfId="49" applyFont="1" applyFill="1" applyBorder="1" applyAlignment="1" applyProtection="1">
      <alignment horizontal="right"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38" fontId="6" fillId="0" borderId="69" xfId="49" applyFont="1" applyFill="1" applyBorder="1" applyAlignment="1" applyProtection="1">
      <alignment horizontal="right" vertical="center"/>
      <protection/>
    </xf>
    <xf numFmtId="38" fontId="6" fillId="0" borderId="70" xfId="49" applyFont="1" applyFill="1" applyBorder="1" applyAlignment="1" applyProtection="1">
      <alignment horizontal="right" vertical="center"/>
      <protection/>
    </xf>
    <xf numFmtId="38" fontId="4" fillId="0" borderId="71" xfId="49" applyFont="1" applyFill="1" applyBorder="1" applyAlignment="1" applyProtection="1">
      <alignment horizontal="right" vertical="center"/>
      <protection/>
    </xf>
    <xf numFmtId="38" fontId="4" fillId="28" borderId="72" xfId="49" applyFont="1" applyFill="1" applyBorder="1" applyAlignment="1" applyProtection="1">
      <alignment horizontal="right" vertical="center"/>
      <protection locked="0"/>
    </xf>
    <xf numFmtId="38" fontId="4" fillId="0" borderId="73" xfId="49" applyFont="1" applyFill="1" applyBorder="1" applyAlignment="1" applyProtection="1">
      <alignment horizontal="right" vertical="center"/>
      <protection/>
    </xf>
    <xf numFmtId="38" fontId="4" fillId="0" borderId="66" xfId="49" applyFont="1" applyFill="1" applyBorder="1" applyAlignment="1" applyProtection="1">
      <alignment horizontal="right" vertical="center"/>
      <protection/>
    </xf>
    <xf numFmtId="38" fontId="4" fillId="0" borderId="72" xfId="49" applyFont="1" applyFill="1" applyBorder="1" applyAlignment="1" applyProtection="1">
      <alignment horizontal="right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 applyProtection="1">
      <alignment horizontal="center" vertical="center"/>
      <protection/>
    </xf>
    <xf numFmtId="38" fontId="4" fillId="0" borderId="76" xfId="49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0" xfId="66" applyProtection="1">
      <alignment/>
      <protection/>
    </xf>
    <xf numFmtId="0" fontId="3" fillId="0" borderId="0" xfId="66" applyFont="1" applyBorder="1" applyAlignment="1" applyProtection="1">
      <alignment horizontal="center"/>
      <protection/>
    </xf>
    <xf numFmtId="0" fontId="6" fillId="0" borderId="55" xfId="66" applyFont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0" fillId="0" borderId="77" xfId="0" applyFill="1" applyBorder="1" applyAlignment="1" applyProtection="1">
      <alignment horizontal="center" vertical="center"/>
      <protection/>
    </xf>
    <xf numFmtId="38" fontId="6" fillId="0" borderId="40" xfId="0" applyNumberFormat="1" applyFont="1" applyFill="1" applyBorder="1" applyAlignment="1" applyProtection="1">
      <alignment vertical="center"/>
      <protection/>
    </xf>
    <xf numFmtId="38" fontId="4" fillId="0" borderId="78" xfId="0" applyNumberFormat="1" applyFont="1" applyFill="1" applyBorder="1" applyAlignment="1" applyProtection="1">
      <alignment vertical="center"/>
      <protection/>
    </xf>
    <xf numFmtId="38" fontId="6" fillId="0" borderId="62" xfId="0" applyNumberFormat="1" applyFont="1" applyFill="1" applyBorder="1" applyAlignment="1" applyProtection="1">
      <alignment vertical="center"/>
      <protection/>
    </xf>
    <xf numFmtId="38" fontId="4" fillId="0" borderId="72" xfId="0" applyNumberFormat="1" applyFont="1" applyFill="1" applyBorder="1" applyAlignment="1" applyProtection="1">
      <alignment vertical="center"/>
      <protection/>
    </xf>
    <xf numFmtId="38" fontId="6" fillId="0" borderId="79" xfId="0" applyNumberFormat="1" applyFont="1" applyFill="1" applyBorder="1" applyAlignment="1" applyProtection="1">
      <alignment vertical="center"/>
      <protection/>
    </xf>
    <xf numFmtId="38" fontId="4" fillId="0" borderId="39" xfId="0" applyNumberFormat="1" applyFont="1" applyFill="1" applyBorder="1" applyAlignment="1" applyProtection="1">
      <alignment vertical="center"/>
      <protection/>
    </xf>
    <xf numFmtId="38" fontId="6" fillId="0" borderId="80" xfId="0" applyNumberFormat="1" applyFont="1" applyFill="1" applyBorder="1" applyAlignment="1" applyProtection="1">
      <alignment vertical="center"/>
      <protection/>
    </xf>
    <xf numFmtId="38" fontId="4" fillId="0" borderId="64" xfId="0" applyNumberFormat="1" applyFont="1" applyFill="1" applyBorder="1" applyAlignment="1" applyProtection="1">
      <alignment vertical="center"/>
      <protection/>
    </xf>
    <xf numFmtId="38" fontId="6" fillId="0" borderId="28" xfId="0" applyNumberFormat="1" applyFont="1" applyFill="1" applyBorder="1" applyAlignment="1" applyProtection="1">
      <alignment vertical="center"/>
      <protection/>
    </xf>
    <xf numFmtId="38" fontId="6" fillId="0" borderId="77" xfId="0" applyNumberFormat="1" applyFont="1" applyFill="1" applyBorder="1" applyAlignment="1" applyProtection="1">
      <alignment vertical="center"/>
      <protection/>
    </xf>
    <xf numFmtId="38" fontId="4" fillId="0" borderId="66" xfId="0" applyNumberFormat="1" applyFont="1" applyFill="1" applyBorder="1" applyAlignment="1" applyProtection="1">
      <alignment vertical="center"/>
      <protection/>
    </xf>
    <xf numFmtId="38" fontId="4" fillId="0" borderId="29" xfId="0" applyNumberFormat="1" applyFont="1" applyFill="1" applyBorder="1" applyAlignment="1" applyProtection="1">
      <alignment vertical="center"/>
      <protection/>
    </xf>
    <xf numFmtId="38" fontId="4" fillId="0" borderId="68" xfId="0" applyNumberFormat="1" applyFont="1" applyFill="1" applyBorder="1" applyAlignment="1" applyProtection="1">
      <alignment vertical="center"/>
      <protection/>
    </xf>
    <xf numFmtId="0" fontId="4" fillId="0" borderId="31" xfId="66" applyFont="1" applyFill="1" applyBorder="1" applyAlignment="1" applyProtection="1">
      <alignment horizontal="left" vertical="center"/>
      <protection/>
    </xf>
    <xf numFmtId="187" fontId="17" fillId="0" borderId="0" xfId="52" applyNumberFormat="1" applyFont="1" applyBorder="1" applyAlignment="1" applyProtection="1">
      <alignment horizontal="center" vertical="center"/>
      <protection/>
    </xf>
    <xf numFmtId="187" fontId="18" fillId="0" borderId="0" xfId="52" applyNumberFormat="1" applyFont="1" applyBorder="1" applyAlignment="1" applyProtection="1">
      <alignment vertical="center"/>
      <protection/>
    </xf>
    <xf numFmtId="187" fontId="17" fillId="0" borderId="63" xfId="52" applyNumberFormat="1" applyFont="1" applyBorder="1" applyAlignment="1" applyProtection="1">
      <alignment horizontal="distributed" vertical="center"/>
      <protection/>
    </xf>
    <xf numFmtId="187" fontId="17" fillId="0" borderId="63" xfId="52" applyNumberFormat="1" applyFont="1" applyBorder="1" applyAlignment="1" applyProtection="1">
      <alignment horizontal="center" vertical="center"/>
      <protection/>
    </xf>
    <xf numFmtId="187" fontId="20" fillId="0" borderId="67" xfId="52" applyNumberFormat="1" applyFont="1" applyBorder="1" applyAlignment="1" applyProtection="1">
      <alignment horizontal="right" vertical="center"/>
      <protection/>
    </xf>
    <xf numFmtId="187" fontId="18" fillId="0" borderId="63" xfId="52" applyNumberFormat="1" applyFont="1" applyBorder="1" applyAlignment="1" applyProtection="1">
      <alignment vertical="center"/>
      <protection/>
    </xf>
    <xf numFmtId="187" fontId="20" fillId="0" borderId="67" xfId="52" applyNumberFormat="1" applyFont="1" applyBorder="1" applyAlignment="1" applyProtection="1">
      <alignment/>
      <protection/>
    </xf>
    <xf numFmtId="187" fontId="21" fillId="0" borderId="64" xfId="52" applyNumberFormat="1" applyFont="1" applyBorder="1" applyAlignment="1" applyProtection="1">
      <alignment vertical="center"/>
      <protection/>
    </xf>
    <xf numFmtId="187" fontId="17" fillId="0" borderId="81" xfId="52" applyNumberFormat="1" applyFont="1" applyBorder="1" applyAlignment="1" applyProtection="1">
      <alignment horizontal="center" vertical="center"/>
      <protection/>
    </xf>
    <xf numFmtId="187" fontId="20" fillId="0" borderId="81" xfId="52" applyNumberFormat="1" applyFont="1" applyBorder="1" applyAlignment="1" applyProtection="1">
      <alignment horizontal="right" vertical="center" shrinkToFit="1"/>
      <protection/>
    </xf>
    <xf numFmtId="187" fontId="19" fillId="0" borderId="82" xfId="52" applyNumberFormat="1" applyFont="1" applyBorder="1" applyAlignment="1" applyProtection="1">
      <alignment horizontal="center" vertical="center"/>
      <protection/>
    </xf>
    <xf numFmtId="187" fontId="20" fillId="0" borderId="71" xfId="53" applyNumberFormat="1" applyFont="1" applyBorder="1" applyAlignment="1" applyProtection="1">
      <alignment horizontal="right" vertical="center"/>
      <protection/>
    </xf>
    <xf numFmtId="187" fontId="20" fillId="0" borderId="63" xfId="52" applyNumberFormat="1" applyFont="1" applyBorder="1" applyAlignment="1" applyProtection="1">
      <alignment horizontal="right" vertical="center" shrinkToFit="1"/>
      <protection/>
    </xf>
    <xf numFmtId="187" fontId="19" fillId="0" borderId="0" xfId="52" applyNumberFormat="1" applyFont="1" applyBorder="1" applyAlignment="1" applyProtection="1">
      <alignment horizontal="center" vertical="center"/>
      <protection/>
    </xf>
    <xf numFmtId="187" fontId="19" fillId="0" borderId="81" xfId="52" applyNumberFormat="1" applyFont="1" applyBorder="1" applyAlignment="1" applyProtection="1">
      <alignment horizontal="center" vertical="center"/>
      <protection/>
    </xf>
    <xf numFmtId="187" fontId="20" fillId="0" borderId="81" xfId="52" applyNumberFormat="1" applyFont="1" applyBorder="1" applyAlignment="1" applyProtection="1">
      <alignment horizontal="right" vertical="center"/>
      <protection/>
    </xf>
    <xf numFmtId="187" fontId="18" fillId="0" borderId="17" xfId="52" applyNumberFormat="1" applyFont="1" applyBorder="1" applyAlignment="1" applyProtection="1">
      <alignment horizontal="distributed" vertical="center"/>
      <protection/>
    </xf>
    <xf numFmtId="187" fontId="17" fillId="0" borderId="17" xfId="52" applyNumberFormat="1" applyFont="1" applyBorder="1" applyAlignment="1" applyProtection="1">
      <alignment horizontal="center" vertical="center"/>
      <protection/>
    </xf>
    <xf numFmtId="187" fontId="17" fillId="0" borderId="17" xfId="52" applyNumberFormat="1" applyFont="1" applyFill="1" applyBorder="1" applyAlignment="1" applyProtection="1">
      <alignment horizontal="distributed" vertical="center"/>
      <protection/>
    </xf>
    <xf numFmtId="187" fontId="17" fillId="0" borderId="17" xfId="52" applyNumberFormat="1" applyFont="1" applyBorder="1" applyAlignment="1" applyProtection="1">
      <alignment horizontal="distributed" vertical="center"/>
      <protection/>
    </xf>
    <xf numFmtId="187" fontId="17" fillId="0" borderId="83" xfId="52" applyNumberFormat="1" applyFont="1" applyBorder="1" applyAlignment="1" applyProtection="1">
      <alignment horizontal="center" vertical="center"/>
      <protection/>
    </xf>
    <xf numFmtId="187" fontId="20" fillId="0" borderId="17" xfId="52" applyNumberFormat="1" applyFont="1" applyBorder="1" applyAlignment="1" applyProtection="1">
      <alignment horizontal="right" vertical="center" shrinkToFit="1"/>
      <protection/>
    </xf>
    <xf numFmtId="187" fontId="17" fillId="0" borderId="63" xfId="52" applyNumberFormat="1" applyFont="1" applyFill="1" applyBorder="1" applyAlignment="1" applyProtection="1">
      <alignment horizontal="distributed" vertical="center"/>
      <protection/>
    </xf>
    <xf numFmtId="187" fontId="20" fillId="0" borderId="65" xfId="52" applyNumberFormat="1" applyFont="1" applyBorder="1" applyAlignment="1" applyProtection="1">
      <alignment horizontal="right" vertical="center"/>
      <protection/>
    </xf>
    <xf numFmtId="187" fontId="20" fillId="0" borderId="83" xfId="52" applyNumberFormat="1" applyFont="1" applyBorder="1" applyAlignment="1" applyProtection="1">
      <alignment horizontal="right" vertical="center"/>
      <protection/>
    </xf>
    <xf numFmtId="187" fontId="20" fillId="0" borderId="67" xfId="52" applyNumberFormat="1" applyFont="1" applyFill="1" applyBorder="1" applyAlignment="1" applyProtection="1">
      <alignment horizontal="right" vertical="center"/>
      <protection/>
    </xf>
    <xf numFmtId="187" fontId="17" fillId="0" borderId="63" xfId="52" applyNumberFormat="1" applyFont="1" applyFill="1" applyBorder="1" applyAlignment="1" applyProtection="1">
      <alignment horizontal="center" vertical="center"/>
      <protection/>
    </xf>
    <xf numFmtId="187" fontId="17" fillId="0" borderId="75" xfId="52" applyNumberFormat="1" applyFont="1" applyBorder="1" applyAlignment="1" applyProtection="1">
      <alignment horizontal="distributed" vertical="center"/>
      <protection/>
    </xf>
    <xf numFmtId="187" fontId="17" fillId="0" borderId="75" xfId="52" applyNumberFormat="1" applyFont="1" applyBorder="1" applyAlignment="1" applyProtection="1">
      <alignment horizontal="center" vertical="center"/>
      <protection/>
    </xf>
    <xf numFmtId="187" fontId="17" fillId="0" borderId="75" xfId="52" applyNumberFormat="1" applyFont="1" applyFill="1" applyBorder="1" applyAlignment="1" applyProtection="1">
      <alignment horizontal="distributed" vertical="center"/>
      <protection/>
    </xf>
    <xf numFmtId="187" fontId="20" fillId="0" borderId="84" xfId="52" applyNumberFormat="1" applyFont="1" applyBorder="1" applyAlignment="1" applyProtection="1">
      <alignment horizontal="right" vertical="center"/>
      <protection/>
    </xf>
    <xf numFmtId="0" fontId="0" fillId="0" borderId="85" xfId="0" applyFont="1" applyFill="1" applyBorder="1" applyAlignment="1" applyProtection="1">
      <alignment horizontal="center" vertical="center"/>
      <protection/>
    </xf>
    <xf numFmtId="187" fontId="17" fillId="0" borderId="86" xfId="52" applyNumberFormat="1" applyFont="1" applyBorder="1" applyAlignment="1" applyProtection="1">
      <alignment horizontal="center" vertical="center"/>
      <protection/>
    </xf>
    <xf numFmtId="38" fontId="4" fillId="0" borderId="87" xfId="49" applyFont="1" applyFill="1" applyBorder="1" applyAlignment="1" applyProtection="1">
      <alignment horizontal="right" vertical="center"/>
      <protection/>
    </xf>
    <xf numFmtId="187" fontId="17" fillId="0" borderId="86" xfId="52" applyNumberFormat="1" applyFont="1" applyBorder="1" applyAlignment="1" applyProtection="1">
      <alignment horizontal="distributed" vertical="center"/>
      <protection/>
    </xf>
    <xf numFmtId="187" fontId="21" fillId="0" borderId="64" xfId="52" applyNumberFormat="1" applyFont="1" applyFill="1" applyBorder="1" applyAlignment="1" applyProtection="1">
      <alignment vertical="center"/>
      <protection/>
    </xf>
    <xf numFmtId="187" fontId="18" fillId="0" borderId="63" xfId="52" applyNumberFormat="1" applyFont="1" applyFill="1" applyBorder="1" applyAlignment="1" applyProtection="1">
      <alignment vertical="center"/>
      <protection/>
    </xf>
    <xf numFmtId="187" fontId="17" fillId="0" borderId="63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38" fontId="4" fillId="0" borderId="64" xfId="52" applyFont="1" applyFill="1" applyBorder="1" applyAlignment="1" applyProtection="1">
      <alignment horizontal="right" vertical="center"/>
      <protection/>
    </xf>
    <xf numFmtId="38" fontId="4" fillId="0" borderId="72" xfId="52" applyFont="1" applyFill="1" applyBorder="1" applyAlignment="1" applyProtection="1">
      <alignment horizontal="right" vertical="center"/>
      <protection/>
    </xf>
    <xf numFmtId="38" fontId="6" fillId="0" borderId="70" xfId="52" applyFont="1" applyFill="1" applyBorder="1" applyAlignment="1" applyProtection="1">
      <alignment horizontal="right" vertical="center"/>
      <protection/>
    </xf>
    <xf numFmtId="38" fontId="4" fillId="0" borderId="29" xfId="52" applyFont="1" applyFill="1" applyBorder="1" applyAlignment="1" applyProtection="1">
      <alignment horizontal="right" vertical="center"/>
      <protection/>
    </xf>
    <xf numFmtId="38" fontId="4" fillId="0" borderId="66" xfId="52" applyFont="1" applyFill="1" applyBorder="1" applyAlignment="1" applyProtection="1">
      <alignment horizontal="right" vertical="center"/>
      <protection/>
    </xf>
    <xf numFmtId="38" fontId="6" fillId="0" borderId="69" xfId="52" applyFont="1" applyFill="1" applyBorder="1" applyAlignment="1" applyProtection="1">
      <alignment horizontal="right" vertical="center"/>
      <protection/>
    </xf>
    <xf numFmtId="38" fontId="4" fillId="0" borderId="31" xfId="52" applyFont="1" applyFill="1" applyBorder="1" applyAlignment="1" applyProtection="1">
      <alignment horizontal="right" vertical="center"/>
      <protection/>
    </xf>
    <xf numFmtId="38" fontId="4" fillId="0" borderId="32" xfId="52" applyFont="1" applyFill="1" applyBorder="1" applyAlignment="1" applyProtection="1">
      <alignment horizontal="right" vertical="center"/>
      <protection/>
    </xf>
    <xf numFmtId="38" fontId="6" fillId="0" borderId="67" xfId="52" applyFont="1" applyFill="1" applyBorder="1" applyAlignment="1" applyProtection="1">
      <alignment horizontal="center" vertical="center"/>
      <protection/>
    </xf>
    <xf numFmtId="187" fontId="20" fillId="0" borderId="88" xfId="53" applyNumberFormat="1" applyFont="1" applyBorder="1" applyAlignment="1" applyProtection="1">
      <alignment horizontal="right" vertical="center"/>
      <protection/>
    </xf>
    <xf numFmtId="187" fontId="20" fillId="0" borderId="89" xfId="52" applyNumberFormat="1" applyFont="1" applyBorder="1" applyAlignment="1" applyProtection="1">
      <alignment horizontal="right" vertical="center" shrinkToFit="1"/>
      <protection/>
    </xf>
    <xf numFmtId="38" fontId="6" fillId="0" borderId="90" xfId="52" applyFont="1" applyFill="1" applyBorder="1" applyAlignment="1" applyProtection="1">
      <alignment horizontal="center" vertical="center"/>
      <protection/>
    </xf>
    <xf numFmtId="38" fontId="0" fillId="0" borderId="0" xfId="52" applyFont="1" applyFill="1" applyBorder="1" applyAlignment="1" applyProtection="1">
      <alignment vertical="center"/>
      <protection/>
    </xf>
    <xf numFmtId="187" fontId="20" fillId="0" borderId="84" xfId="52" applyNumberFormat="1" applyFont="1" applyFill="1" applyBorder="1" applyAlignment="1" applyProtection="1">
      <alignment horizontal="right" vertical="center"/>
      <protection/>
    </xf>
    <xf numFmtId="38" fontId="4" fillId="0" borderId="75" xfId="49" applyFont="1" applyFill="1" applyBorder="1" applyAlignment="1" applyProtection="1">
      <alignment horizontal="right" vertical="center"/>
      <protection/>
    </xf>
    <xf numFmtId="187" fontId="21" fillId="0" borderId="76" xfId="52" applyNumberFormat="1" applyFont="1" applyBorder="1" applyAlignment="1" applyProtection="1">
      <alignment vertical="center"/>
      <protection/>
    </xf>
    <xf numFmtId="187" fontId="18" fillId="0" borderId="75" xfId="52" applyNumberFormat="1" applyFont="1" applyBorder="1" applyAlignment="1" applyProtection="1">
      <alignment vertical="center"/>
      <protection/>
    </xf>
    <xf numFmtId="187" fontId="17" fillId="0" borderId="75" xfId="52" applyNumberFormat="1" applyFont="1" applyFill="1" applyBorder="1" applyAlignment="1" applyProtection="1">
      <alignment horizontal="center" vertical="center"/>
      <protection/>
    </xf>
    <xf numFmtId="187" fontId="21" fillId="0" borderId="76" xfId="52" applyNumberFormat="1" applyFont="1" applyFill="1" applyBorder="1" applyAlignment="1" applyProtection="1">
      <alignment vertical="center"/>
      <protection/>
    </xf>
    <xf numFmtId="187" fontId="18" fillId="0" borderId="75" xfId="52" applyNumberFormat="1" applyFont="1" applyFill="1" applyBorder="1" applyAlignment="1" applyProtection="1">
      <alignment vertical="center"/>
      <protection/>
    </xf>
    <xf numFmtId="187" fontId="17" fillId="0" borderId="75" xfId="52" applyNumberFormat="1" applyFont="1" applyBorder="1" applyAlignment="1" applyProtection="1">
      <alignment horizontal="center" vertical="center" wrapText="1"/>
      <protection/>
    </xf>
    <xf numFmtId="187" fontId="20" fillId="0" borderId="91" xfId="53" applyNumberFormat="1" applyFont="1" applyBorder="1" applyAlignment="1" applyProtection="1">
      <alignment horizontal="right" vertical="center"/>
      <protection/>
    </xf>
    <xf numFmtId="38" fontId="4" fillId="0" borderId="91" xfId="52" applyFont="1" applyFill="1" applyBorder="1" applyAlignment="1" applyProtection="1">
      <alignment horizontal="right" vertical="center"/>
      <protection/>
    </xf>
    <xf numFmtId="187" fontId="17" fillId="0" borderId="92" xfId="52" applyNumberFormat="1" applyFont="1" applyBorder="1" applyAlignment="1" applyProtection="1">
      <alignment horizontal="center" vertical="center"/>
      <protection/>
    </xf>
    <xf numFmtId="187" fontId="20" fillId="0" borderId="92" xfId="52" applyNumberFormat="1" applyFont="1" applyBorder="1" applyAlignment="1" applyProtection="1">
      <alignment horizontal="right" vertical="center" shrinkToFit="1"/>
      <protection/>
    </xf>
    <xf numFmtId="38" fontId="4" fillId="0" borderId="76" xfId="52" applyFont="1" applyFill="1" applyBorder="1" applyAlignment="1" applyProtection="1">
      <alignment horizontal="right" vertical="center"/>
      <protection/>
    </xf>
    <xf numFmtId="38" fontId="6" fillId="0" borderId="84" xfId="52" applyFont="1" applyFill="1" applyBorder="1" applyAlignment="1" applyProtection="1">
      <alignment horizontal="center" vertical="center"/>
      <protection/>
    </xf>
    <xf numFmtId="38" fontId="6" fillId="0" borderId="68" xfId="52" applyFont="1" applyFill="1" applyBorder="1" applyAlignment="1" applyProtection="1">
      <alignment horizontal="right" vertical="center"/>
      <protection/>
    </xf>
    <xf numFmtId="38" fontId="4" fillId="0" borderId="68" xfId="52" applyFont="1" applyFill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64" xfId="0" applyBorder="1" applyAlignment="1" applyProtection="1">
      <alignment vertical="center"/>
      <protection/>
    </xf>
    <xf numFmtId="38" fontId="16" fillId="0" borderId="93" xfId="52" applyFont="1" applyBorder="1" applyAlignment="1" applyProtection="1">
      <alignment horizontal="distributed" vertical="center"/>
      <protection/>
    </xf>
    <xf numFmtId="38" fontId="20" fillId="0" borderId="94" xfId="52" applyFont="1" applyBorder="1" applyAlignment="1" applyProtection="1">
      <alignment horizontal="right" vertical="center"/>
      <protection/>
    </xf>
    <xf numFmtId="38" fontId="16" fillId="0" borderId="63" xfId="52" applyFont="1" applyBorder="1" applyAlignment="1" applyProtection="1">
      <alignment horizontal="distributed" vertical="center"/>
      <protection/>
    </xf>
    <xf numFmtId="38" fontId="20" fillId="0" borderId="81" xfId="52" applyFont="1" applyBorder="1" applyAlignment="1" applyProtection="1">
      <alignment vertical="center"/>
      <protection/>
    </xf>
    <xf numFmtId="38" fontId="20" fillId="0" borderId="67" xfId="52" applyFont="1" applyBorder="1" applyAlignment="1" applyProtection="1">
      <alignment horizontal="right" vertical="center"/>
      <protection/>
    </xf>
    <xf numFmtId="38" fontId="20" fillId="0" borderId="67" xfId="52" applyFont="1" applyBorder="1" applyAlignment="1" applyProtection="1">
      <alignment vertical="center"/>
      <protection/>
    </xf>
    <xf numFmtId="38" fontId="20" fillId="0" borderId="71" xfId="52" applyFont="1" applyBorder="1" applyAlignment="1" applyProtection="1">
      <alignment vertical="center"/>
      <protection/>
    </xf>
    <xf numFmtId="38" fontId="22" fillId="0" borderId="95" xfId="52" applyFont="1" applyBorder="1" applyAlignment="1" applyProtection="1">
      <alignment horizontal="center" vertical="center"/>
      <protection/>
    </xf>
    <xf numFmtId="38" fontId="22" fillId="0" borderId="81" xfId="52" applyFont="1" applyBorder="1" applyAlignment="1" applyProtection="1">
      <alignment horizontal="center" vertical="center"/>
      <protection/>
    </xf>
    <xf numFmtId="38" fontId="16" fillId="0" borderId="81" xfId="52" applyFont="1" applyBorder="1" applyAlignment="1" applyProtection="1">
      <alignment horizontal="left" vertical="center"/>
      <protection/>
    </xf>
    <xf numFmtId="38" fontId="20" fillId="0" borderId="67" xfId="52" applyFont="1" applyFill="1" applyBorder="1" applyAlignment="1" applyProtection="1">
      <alignment vertical="center"/>
      <protection/>
    </xf>
    <xf numFmtId="38" fontId="4" fillId="0" borderId="0" xfId="49" applyFont="1" applyFill="1" applyBorder="1" applyAlignment="1" applyProtection="1">
      <alignment horizontal="right" vertical="center"/>
      <protection/>
    </xf>
    <xf numFmtId="38" fontId="16" fillId="0" borderId="81" xfId="52" applyFont="1" applyBorder="1" applyAlignment="1" applyProtection="1">
      <alignment horizontal="left"/>
      <protection/>
    </xf>
    <xf numFmtId="38" fontId="19" fillId="0" borderId="81" xfId="52" applyFont="1" applyBorder="1" applyAlignment="1" applyProtection="1">
      <alignment horizontal="center" vertical="center"/>
      <protection/>
    </xf>
    <xf numFmtId="38" fontId="16" fillId="0" borderId="63" xfId="52" applyFont="1" applyFill="1" applyBorder="1" applyAlignment="1" applyProtection="1">
      <alignment horizontal="distributed" vertical="center"/>
      <protection/>
    </xf>
    <xf numFmtId="38" fontId="20" fillId="0" borderId="67" xfId="52" applyFont="1" applyFill="1" applyBorder="1" applyAlignment="1" applyProtection="1">
      <alignment horizontal="right" vertical="center"/>
      <protection/>
    </xf>
    <xf numFmtId="38" fontId="16" fillId="0" borderId="63" xfId="52" applyFont="1" applyBorder="1" applyAlignment="1" applyProtection="1">
      <alignment horizontal="distributed" vertical="center" shrinkToFit="1"/>
      <protection/>
    </xf>
    <xf numFmtId="38" fontId="16" fillId="0" borderId="75" xfId="52" applyFont="1" applyBorder="1" applyAlignment="1" applyProtection="1">
      <alignment vertical="center"/>
      <protection/>
    </xf>
    <xf numFmtId="38" fontId="20" fillId="0" borderId="84" xfId="52" applyFont="1" applyBorder="1" applyAlignment="1" applyProtection="1">
      <alignment horizontal="right" vertical="center"/>
      <protection/>
    </xf>
    <xf numFmtId="38" fontId="16" fillId="0" borderId="75" xfId="52" applyFont="1" applyBorder="1" applyAlignment="1" applyProtection="1">
      <alignment horizontal="distributed" vertical="center"/>
      <protection/>
    </xf>
    <xf numFmtId="38" fontId="16" fillId="0" borderId="95" xfId="52" applyFont="1" applyBorder="1" applyAlignment="1" applyProtection="1">
      <alignment horizontal="center" vertical="center"/>
      <protection/>
    </xf>
    <xf numFmtId="38" fontId="16" fillId="0" borderId="63" xfId="52" applyFont="1" applyBorder="1" applyAlignment="1" applyProtection="1">
      <alignment vertical="center" shrinkToFit="1"/>
      <protection/>
    </xf>
    <xf numFmtId="38" fontId="16" fillId="0" borderId="81" xfId="52" applyFont="1" applyBorder="1" applyAlignment="1" applyProtection="1">
      <alignment horizontal="center" vertical="center"/>
      <protection/>
    </xf>
    <xf numFmtId="38" fontId="16" fillId="0" borderId="92" xfId="52" applyFont="1" applyBorder="1" applyAlignment="1" applyProtection="1">
      <alignment horizontal="left" vertical="center"/>
      <protection/>
    </xf>
    <xf numFmtId="38" fontId="16" fillId="0" borderId="96" xfId="52" applyFont="1" applyBorder="1" applyAlignment="1" applyProtection="1">
      <alignment horizontal="distributed" vertical="center"/>
      <protection/>
    </xf>
    <xf numFmtId="38" fontId="16" fillId="0" borderId="67" xfId="52" applyFont="1" applyBorder="1" applyAlignment="1" applyProtection="1">
      <alignment vertical="center"/>
      <protection/>
    </xf>
    <xf numFmtId="38" fontId="16" fillId="0" borderId="75" xfId="52" applyFont="1" applyFill="1" applyBorder="1" applyAlignment="1" applyProtection="1">
      <alignment horizontal="distributed" vertical="center"/>
      <protection/>
    </xf>
    <xf numFmtId="38" fontId="20" fillId="0" borderId="84" xfId="52" applyFont="1" applyFill="1" applyBorder="1" applyAlignment="1" applyProtection="1">
      <alignment horizontal="right" vertical="center"/>
      <protection/>
    </xf>
    <xf numFmtId="38" fontId="20" fillId="0" borderId="63" xfId="52" applyFont="1" applyBorder="1" applyAlignment="1" applyProtection="1">
      <alignment horizontal="distributed" vertical="center"/>
      <protection/>
    </xf>
    <xf numFmtId="38" fontId="20" fillId="0" borderId="63" xfId="52" applyFont="1" applyBorder="1" applyAlignment="1" applyProtection="1">
      <alignment horizontal="distributed" vertical="center" shrinkToFit="1"/>
      <protection/>
    </xf>
    <xf numFmtId="38" fontId="22" fillId="0" borderId="92" xfId="52" applyFont="1" applyBorder="1" applyAlignment="1" applyProtection="1">
      <alignment horizontal="center" vertical="center"/>
      <protection/>
    </xf>
    <xf numFmtId="187" fontId="16" fillId="0" borderId="63" xfId="52" applyNumberFormat="1" applyFont="1" applyBorder="1" applyAlignment="1" applyProtection="1">
      <alignment horizontal="distributed" vertical="center"/>
      <protection/>
    </xf>
    <xf numFmtId="187" fontId="20" fillId="0" borderId="84" xfId="52" applyNumberFormat="1" applyFont="1" applyBorder="1" applyAlignment="1" applyProtection="1">
      <alignment/>
      <protection/>
    </xf>
    <xf numFmtId="0" fontId="24" fillId="0" borderId="21" xfId="43" applyFont="1" applyBorder="1" applyAlignment="1" applyProtection="1">
      <alignment horizontal="distributed" vertical="center"/>
      <protection locked="0"/>
    </xf>
    <xf numFmtId="0" fontId="24" fillId="0" borderId="63" xfId="43" applyFont="1" applyBorder="1" applyAlignment="1" applyProtection="1">
      <alignment horizontal="distributed" vertical="center"/>
      <protection locked="0"/>
    </xf>
    <xf numFmtId="0" fontId="0" fillId="0" borderId="67" xfId="0" applyFont="1" applyFill="1" applyBorder="1" applyAlignment="1" applyProtection="1">
      <alignment vertical="center"/>
      <protection/>
    </xf>
    <xf numFmtId="187" fontId="16" fillId="0" borderId="63" xfId="52" applyNumberFormat="1" applyFont="1" applyFill="1" applyBorder="1" applyAlignment="1" applyProtection="1">
      <alignment horizontal="distributed" vertical="center"/>
      <protection/>
    </xf>
    <xf numFmtId="38" fontId="16" fillId="0" borderId="21" xfId="52" applyFont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38" fontId="4" fillId="28" borderId="78" xfId="49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 vertical="center" indent="1"/>
      <protection/>
    </xf>
    <xf numFmtId="0" fontId="25" fillId="0" borderId="42" xfId="0" applyFont="1" applyFill="1" applyBorder="1" applyAlignment="1" applyProtection="1">
      <alignment horizontal="center" vertical="center"/>
      <protection/>
    </xf>
    <xf numFmtId="0" fontId="25" fillId="0" borderId="62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38" fontId="17" fillId="0" borderId="81" xfId="52" applyFont="1" applyBorder="1" applyAlignment="1" applyProtection="1">
      <alignment horizontal="left" vertical="center"/>
      <protection/>
    </xf>
    <xf numFmtId="38" fontId="26" fillId="0" borderId="81" xfId="52" applyFont="1" applyBorder="1" applyAlignment="1" applyProtection="1">
      <alignment horizontal="center" vertical="center"/>
      <protection/>
    </xf>
    <xf numFmtId="38" fontId="17" fillId="0" borderId="95" xfId="52" applyFont="1" applyBorder="1" applyAlignment="1" applyProtection="1">
      <alignment horizontal="center" vertical="center"/>
      <protection/>
    </xf>
    <xf numFmtId="38" fontId="17" fillId="0" borderId="81" xfId="52" applyFont="1" applyBorder="1" applyAlignment="1" applyProtection="1">
      <alignment horizontal="center" vertical="center" wrapText="1"/>
      <protection/>
    </xf>
    <xf numFmtId="38" fontId="17" fillId="0" borderId="81" xfId="52" applyFont="1" applyBorder="1" applyAlignment="1" applyProtection="1">
      <alignment horizontal="center" vertical="center"/>
      <protection/>
    </xf>
    <xf numFmtId="38" fontId="4" fillId="0" borderId="32" xfId="49" applyFont="1" applyFill="1" applyBorder="1" applyAlignment="1" applyProtection="1">
      <alignment horizontal="right" vertical="center"/>
      <protection/>
    </xf>
    <xf numFmtId="38" fontId="17" fillId="0" borderId="81" xfId="52" applyFont="1" applyFill="1" applyBorder="1" applyAlignment="1" applyProtection="1">
      <alignment horizontal="center" vertical="center"/>
      <protection/>
    </xf>
    <xf numFmtId="38" fontId="26" fillId="0" borderId="92" xfId="52" applyFont="1" applyBorder="1" applyAlignment="1" applyProtection="1">
      <alignment horizontal="center" vertical="center"/>
      <protection/>
    </xf>
    <xf numFmtId="38" fontId="17" fillId="0" borderId="92" xfId="52" applyFont="1" applyBorder="1" applyAlignment="1" applyProtection="1">
      <alignment horizontal="center" vertical="center"/>
      <protection/>
    </xf>
    <xf numFmtId="0" fontId="25" fillId="0" borderId="74" xfId="0" applyFont="1" applyFill="1" applyBorder="1" applyAlignment="1" applyProtection="1">
      <alignment horizontal="center" vertical="center"/>
      <protection/>
    </xf>
    <xf numFmtId="38" fontId="26" fillId="0" borderId="93" xfId="52" applyFont="1" applyBorder="1" applyAlignment="1" applyProtection="1">
      <alignment horizontal="center" vertical="center"/>
      <protection/>
    </xf>
    <xf numFmtId="38" fontId="26" fillId="0" borderId="63" xfId="52" applyFont="1" applyBorder="1" applyAlignment="1" applyProtection="1">
      <alignment horizontal="center" vertical="center"/>
      <protection/>
    </xf>
    <xf numFmtId="38" fontId="26" fillId="0" borderId="63" xfId="52" applyFont="1" applyFill="1" applyBorder="1" applyAlignment="1" applyProtection="1">
      <alignment horizontal="center" vertical="center"/>
      <protection/>
    </xf>
    <xf numFmtId="38" fontId="17" fillId="0" borderId="97" xfId="52" applyFont="1" applyBorder="1" applyAlignment="1" applyProtection="1">
      <alignment horizontal="center" vertical="center"/>
      <protection/>
    </xf>
    <xf numFmtId="38" fontId="16" fillId="0" borderId="92" xfId="52" applyFont="1" applyBorder="1" applyAlignment="1" applyProtection="1">
      <alignment horizontal="center" vertical="center"/>
      <protection/>
    </xf>
    <xf numFmtId="38" fontId="26" fillId="0" borderId="95" xfId="52" applyFont="1" applyBorder="1" applyAlignment="1" applyProtection="1">
      <alignment horizontal="center" vertical="center"/>
      <protection/>
    </xf>
    <xf numFmtId="38" fontId="17" fillId="0" borderId="92" xfId="52" applyFont="1" applyFill="1" applyBorder="1" applyAlignment="1" applyProtection="1">
      <alignment horizontal="center" vertical="center"/>
      <protection/>
    </xf>
    <xf numFmtId="38" fontId="4" fillId="0" borderId="98" xfId="52" applyFont="1" applyFill="1" applyBorder="1" applyAlignment="1" applyProtection="1">
      <alignment horizontal="right" vertical="center"/>
      <protection/>
    </xf>
    <xf numFmtId="0" fontId="0" fillId="0" borderId="99" xfId="0" applyFont="1" applyFill="1" applyBorder="1" applyAlignment="1" applyProtection="1">
      <alignment horizontal="center" vertical="center"/>
      <protection/>
    </xf>
    <xf numFmtId="38" fontId="17" fillId="0" borderId="63" xfId="52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38" fontId="6" fillId="0" borderId="100" xfId="0" applyNumberFormat="1" applyFont="1" applyFill="1" applyBorder="1" applyAlignment="1" applyProtection="1">
      <alignment vertical="center"/>
      <protection/>
    </xf>
    <xf numFmtId="187" fontId="20" fillId="0" borderId="67" xfId="53" applyNumberFormat="1" applyFont="1" applyBorder="1" applyAlignment="1" applyProtection="1">
      <alignment horizontal="right" vertical="center"/>
      <protection/>
    </xf>
    <xf numFmtId="38" fontId="20" fillId="0" borderId="71" xfId="52" applyFont="1" applyFill="1" applyBorder="1" applyAlignment="1" applyProtection="1">
      <alignment horizontal="right" vertical="center"/>
      <protection/>
    </xf>
    <xf numFmtId="38" fontId="20" fillId="0" borderId="94" xfId="52" applyFont="1" applyFill="1" applyBorder="1" applyAlignment="1" applyProtection="1">
      <alignment horizontal="right" vertical="center"/>
      <protection/>
    </xf>
    <xf numFmtId="38" fontId="20" fillId="0" borderId="101" xfId="52" applyFont="1" applyFill="1" applyBorder="1" applyAlignment="1" applyProtection="1">
      <alignment horizontal="right" vertical="center"/>
      <protection/>
    </xf>
    <xf numFmtId="187" fontId="20" fillId="0" borderId="102" xfId="52" applyNumberFormat="1" applyFont="1" applyFill="1" applyBorder="1" applyAlignment="1" applyProtection="1">
      <alignment horizontal="right" vertical="center"/>
      <protection/>
    </xf>
    <xf numFmtId="187" fontId="20" fillId="0" borderId="91" xfId="52" applyNumberFormat="1" applyFont="1" applyFill="1" applyBorder="1" applyAlignment="1" applyProtection="1">
      <alignment horizontal="right" vertical="center"/>
      <protection/>
    </xf>
    <xf numFmtId="0" fontId="0" fillId="0" borderId="64" xfId="0" applyFont="1" applyFill="1" applyBorder="1" applyAlignment="1" applyProtection="1">
      <alignment vertical="center"/>
      <protection/>
    </xf>
    <xf numFmtId="38" fontId="16" fillId="0" borderId="86" xfId="52" applyFont="1" applyFill="1" applyBorder="1" applyAlignment="1" applyProtection="1">
      <alignment horizontal="distributed" vertical="center"/>
      <protection/>
    </xf>
    <xf numFmtId="38" fontId="17" fillId="0" borderId="103" xfId="52" applyFont="1" applyFill="1" applyBorder="1" applyAlignment="1" applyProtection="1">
      <alignment horizontal="center" vertical="center"/>
      <protection/>
    </xf>
    <xf numFmtId="38" fontId="20" fillId="0" borderId="104" xfId="52" applyFont="1" applyFill="1" applyBorder="1" applyAlignment="1" applyProtection="1">
      <alignment horizontal="right" vertical="center"/>
      <protection/>
    </xf>
    <xf numFmtId="38" fontId="20" fillId="0" borderId="71" xfId="52" applyFont="1" applyFill="1" applyBorder="1" applyAlignment="1" applyProtection="1">
      <alignment vertical="center"/>
      <protection/>
    </xf>
    <xf numFmtId="38" fontId="16" fillId="0" borderId="93" xfId="52" applyFont="1" applyFill="1" applyBorder="1" applyAlignment="1" applyProtection="1">
      <alignment horizontal="distributed" vertical="center"/>
      <protection/>
    </xf>
    <xf numFmtId="38" fontId="16" fillId="0" borderId="63" xfId="52" applyFont="1" applyFill="1" applyBorder="1" applyAlignment="1" applyProtection="1">
      <alignment horizontal="center" vertical="center" shrinkToFit="1"/>
      <protection/>
    </xf>
    <xf numFmtId="38" fontId="17" fillId="0" borderId="81" xfId="52" applyFont="1" applyFill="1" applyBorder="1" applyAlignment="1" applyProtection="1">
      <alignment horizontal="center" vertical="center" shrinkToFit="1"/>
      <protection/>
    </xf>
    <xf numFmtId="187" fontId="20" fillId="0" borderId="81" xfId="52" applyNumberFormat="1" applyFont="1" applyFill="1" applyBorder="1" applyAlignment="1" applyProtection="1">
      <alignment horizontal="right" vertical="center" shrinkToFit="1"/>
      <protection/>
    </xf>
    <xf numFmtId="38" fontId="17" fillId="0" borderId="97" xfId="52" applyFont="1" applyFill="1" applyBorder="1" applyAlignment="1" applyProtection="1">
      <alignment horizontal="center" vertical="center"/>
      <protection/>
    </xf>
    <xf numFmtId="38" fontId="17" fillId="0" borderId="81" xfId="52" applyFont="1" applyFill="1" applyBorder="1" applyAlignment="1" applyProtection="1">
      <alignment horizontal="left" vertical="center"/>
      <protection/>
    </xf>
    <xf numFmtId="38" fontId="20" fillId="0" borderId="105" xfId="52" applyFont="1" applyFill="1" applyBorder="1" applyAlignment="1" applyProtection="1">
      <alignment horizontal="right" vertical="center"/>
      <protection/>
    </xf>
    <xf numFmtId="187" fontId="18" fillId="0" borderId="63" xfId="52" applyNumberFormat="1" applyFont="1" applyBorder="1" applyAlignment="1" applyProtection="1">
      <alignment horizontal="center" vertical="center"/>
      <protection/>
    </xf>
    <xf numFmtId="38" fontId="18" fillId="0" borderId="81" xfId="52" applyFont="1" applyFill="1" applyBorder="1" applyAlignment="1" applyProtection="1">
      <alignment horizontal="center" vertical="center" wrapText="1"/>
      <protection/>
    </xf>
    <xf numFmtId="38" fontId="18" fillId="0" borderId="81" xfId="52" applyFont="1" applyFill="1" applyBorder="1" applyAlignment="1" applyProtection="1">
      <alignment horizontal="center" vertical="center"/>
      <protection/>
    </xf>
    <xf numFmtId="38" fontId="18" fillId="0" borderId="81" xfId="52" applyFont="1" applyBorder="1" applyAlignment="1" applyProtection="1">
      <alignment horizontal="center" vertical="center"/>
      <protection/>
    </xf>
    <xf numFmtId="38" fontId="27" fillId="0" borderId="81" xfId="52" applyFont="1" applyBorder="1" applyAlignment="1" applyProtection="1">
      <alignment horizontal="center" vertical="center"/>
      <protection/>
    </xf>
    <xf numFmtId="38" fontId="27" fillId="0" borderId="92" xfId="52" applyFont="1" applyBorder="1" applyAlignment="1" applyProtection="1">
      <alignment horizontal="center" vertical="center"/>
      <protection/>
    </xf>
    <xf numFmtId="38" fontId="18" fillId="0" borderId="81" xfId="52" applyFont="1" applyBorder="1" applyAlignment="1" applyProtection="1">
      <alignment horizontal="left" vertical="center"/>
      <protection/>
    </xf>
    <xf numFmtId="38" fontId="18" fillId="0" borderId="95" xfId="52" applyFont="1" applyBorder="1" applyAlignment="1" applyProtection="1">
      <alignment horizontal="center" vertical="center"/>
      <protection/>
    </xf>
    <xf numFmtId="38" fontId="18" fillId="0" borderId="95" xfId="52" applyFont="1" applyBorder="1" applyAlignment="1" applyProtection="1">
      <alignment horizontal="center" vertical="center" wrapText="1"/>
      <protection/>
    </xf>
    <xf numFmtId="38" fontId="18" fillId="0" borderId="63" xfId="52" applyFont="1" applyFill="1" applyBorder="1" applyAlignment="1" applyProtection="1">
      <alignment horizontal="center" vertical="center"/>
      <protection/>
    </xf>
    <xf numFmtId="38" fontId="18" fillId="0" borderId="97" xfId="52" applyFont="1" applyBorder="1" applyAlignment="1" applyProtection="1">
      <alignment horizontal="center" vertical="center"/>
      <protection/>
    </xf>
    <xf numFmtId="38" fontId="18" fillId="0" borderId="63" xfId="52" applyFont="1" applyBorder="1" applyAlignment="1" applyProtection="1">
      <alignment horizontal="center" vertical="center"/>
      <protection/>
    </xf>
    <xf numFmtId="38" fontId="18" fillId="0" borderId="92" xfId="52" applyFont="1" applyBorder="1" applyAlignment="1" applyProtection="1">
      <alignment horizontal="center" vertical="center"/>
      <protection/>
    </xf>
    <xf numFmtId="38" fontId="18" fillId="0" borderId="92" xfId="52" applyFont="1" applyBorder="1" applyAlignment="1" applyProtection="1">
      <alignment horizontal="left" vertical="center"/>
      <protection/>
    </xf>
    <xf numFmtId="38" fontId="4" fillId="0" borderId="64" xfId="49" applyFont="1" applyFill="1" applyBorder="1" applyAlignment="1" applyProtection="1">
      <alignment horizontal="right" vertical="center"/>
      <protection locked="0"/>
    </xf>
    <xf numFmtId="187" fontId="18" fillId="0" borderId="0" xfId="52" applyNumberFormat="1" applyFont="1" applyFill="1" applyBorder="1" applyAlignment="1" applyProtection="1">
      <alignment horizontal="center" vertical="center"/>
      <protection/>
    </xf>
    <xf numFmtId="187" fontId="18" fillId="0" borderId="63" xfId="52" applyNumberFormat="1" applyFont="1" applyFill="1" applyBorder="1" applyAlignment="1" applyProtection="1">
      <alignment horizontal="center" vertical="center"/>
      <protection/>
    </xf>
    <xf numFmtId="38" fontId="20" fillId="0" borderId="63" xfId="52" applyFont="1" applyFill="1" applyBorder="1" applyAlignment="1" applyProtection="1">
      <alignment horizontal="distributed" vertical="center"/>
      <protection/>
    </xf>
    <xf numFmtId="38" fontId="17" fillId="0" borderId="82" xfId="52" applyFont="1" applyBorder="1" applyAlignment="1" applyProtection="1">
      <alignment horizontal="center" vertical="center"/>
      <protection/>
    </xf>
    <xf numFmtId="38" fontId="20" fillId="0" borderId="106" xfId="52" applyFont="1" applyFill="1" applyBorder="1" applyAlignment="1" applyProtection="1">
      <alignment horizontal="right" vertical="center"/>
      <protection/>
    </xf>
    <xf numFmtId="38" fontId="4" fillId="0" borderId="0" xfId="49" applyFont="1" applyFill="1" applyBorder="1" applyAlignment="1" applyProtection="1">
      <alignment horizontal="right" vertical="center"/>
      <protection locked="0"/>
    </xf>
    <xf numFmtId="38" fontId="16" fillId="0" borderId="97" xfId="52" applyFont="1" applyBorder="1" applyAlignment="1" applyProtection="1">
      <alignment horizontal="center" vertical="center"/>
      <protection/>
    </xf>
    <xf numFmtId="0" fontId="0" fillId="0" borderId="107" xfId="0" applyFont="1" applyFill="1" applyBorder="1" applyAlignment="1" applyProtection="1">
      <alignment horizontal="center" vertical="center"/>
      <protection/>
    </xf>
    <xf numFmtId="38" fontId="27" fillId="0" borderId="81" xfId="52" applyFont="1" applyFill="1" applyBorder="1" applyAlignment="1" applyProtection="1">
      <alignment horizontal="center" vertical="center"/>
      <protection/>
    </xf>
    <xf numFmtId="38" fontId="27" fillId="0" borderId="92" xfId="52" applyFont="1" applyFill="1" applyBorder="1" applyAlignment="1" applyProtection="1">
      <alignment horizontal="center" vertical="center"/>
      <protection/>
    </xf>
    <xf numFmtId="38" fontId="18" fillId="0" borderId="95" xfId="52" applyFont="1" applyFill="1" applyBorder="1" applyAlignment="1" applyProtection="1">
      <alignment horizontal="center" vertical="center" wrapText="1"/>
      <protection/>
    </xf>
    <xf numFmtId="187" fontId="20" fillId="0" borderId="104" xfId="52" applyNumberFormat="1" applyFont="1" applyBorder="1" applyAlignment="1" applyProtection="1">
      <alignment horizontal="right" vertical="center"/>
      <protection/>
    </xf>
    <xf numFmtId="187" fontId="21" fillId="0" borderId="87" xfId="52" applyNumberFormat="1" applyFont="1" applyBorder="1" applyAlignment="1" applyProtection="1">
      <alignment vertical="center"/>
      <protection/>
    </xf>
    <xf numFmtId="38" fontId="18" fillId="0" borderId="95" xfId="52" applyFont="1" applyFill="1" applyBorder="1" applyAlignment="1" applyProtection="1">
      <alignment horizontal="center" vertical="center"/>
      <protection/>
    </xf>
    <xf numFmtId="0" fontId="63" fillId="0" borderId="0" xfId="68" applyFont="1" applyAlignment="1">
      <alignment vertical="center"/>
      <protection/>
    </xf>
    <xf numFmtId="0" fontId="46" fillId="0" borderId="0" xfId="68" applyFont="1">
      <alignment vertical="center"/>
      <protection/>
    </xf>
    <xf numFmtId="0" fontId="64" fillId="0" borderId="0" xfId="68" applyFont="1" applyAlignment="1">
      <alignment vertical="center"/>
      <protection/>
    </xf>
    <xf numFmtId="0" fontId="46" fillId="0" borderId="0" xfId="68" applyFont="1" applyAlignment="1">
      <alignment vertical="center"/>
      <protection/>
    </xf>
    <xf numFmtId="0" fontId="65" fillId="0" borderId="0" xfId="68" applyFont="1" applyAlignment="1">
      <alignment horizontal="right" vertical="center"/>
      <protection/>
    </xf>
    <xf numFmtId="49" fontId="65" fillId="0" borderId="0" xfId="68" applyNumberFormat="1" applyFont="1" applyAlignment="1" quotePrefix="1">
      <alignment vertical="center"/>
      <protection/>
    </xf>
    <xf numFmtId="0" fontId="46" fillId="0" borderId="40" xfId="68" applyFont="1" applyBorder="1" applyAlignment="1">
      <alignment vertical="center"/>
      <protection/>
    </xf>
    <xf numFmtId="0" fontId="46" fillId="0" borderId="21" xfId="68" applyFont="1" applyBorder="1" applyAlignment="1">
      <alignment vertical="center"/>
      <protection/>
    </xf>
    <xf numFmtId="0" fontId="65" fillId="0" borderId="106" xfId="68" applyFont="1" applyBorder="1" applyAlignment="1">
      <alignment horizontal="center" vertical="center"/>
      <protection/>
    </xf>
    <xf numFmtId="0" fontId="65" fillId="0" borderId="108" xfId="68" applyFont="1" applyBorder="1" applyAlignment="1">
      <alignment horizontal="center" vertical="center"/>
      <protection/>
    </xf>
    <xf numFmtId="0" fontId="46" fillId="0" borderId="16" xfId="68" applyFont="1" applyBorder="1" applyAlignment="1">
      <alignment vertical="center"/>
      <protection/>
    </xf>
    <xf numFmtId="0" fontId="46" fillId="0" borderId="17" xfId="68" applyFont="1" applyBorder="1" applyAlignment="1">
      <alignment vertical="center"/>
      <protection/>
    </xf>
    <xf numFmtId="0" fontId="65" fillId="0" borderId="109" xfId="68" applyFont="1" applyBorder="1" applyAlignment="1">
      <alignment horizontal="center" vertical="center"/>
      <protection/>
    </xf>
    <xf numFmtId="0" fontId="65" fillId="0" borderId="65" xfId="68" applyFont="1" applyBorder="1" applyAlignment="1">
      <alignment horizontal="center" vertical="center"/>
      <protection/>
    </xf>
    <xf numFmtId="0" fontId="65" fillId="0" borderId="102" xfId="68" applyFont="1" applyBorder="1" applyAlignment="1">
      <alignment horizontal="center" vertical="center"/>
      <protection/>
    </xf>
    <xf numFmtId="2" fontId="46" fillId="0" borderId="110" xfId="68" applyNumberFormat="1" applyFont="1" applyBorder="1" applyAlignment="1">
      <alignment vertical="center"/>
      <protection/>
    </xf>
    <xf numFmtId="2" fontId="46" fillId="0" borderId="111" xfId="68" applyNumberFormat="1" applyFont="1" applyBorder="1" applyAlignment="1">
      <alignment vertical="center"/>
      <protection/>
    </xf>
    <xf numFmtId="2" fontId="46" fillId="0" borderId="97" xfId="68" applyNumberFormat="1" applyFont="1" applyBorder="1" applyAlignment="1">
      <alignment vertical="center"/>
      <protection/>
    </xf>
    <xf numFmtId="2" fontId="46" fillId="0" borderId="105" xfId="68" applyNumberFormat="1" applyFont="1" applyBorder="1" applyAlignment="1">
      <alignment vertical="center"/>
      <protection/>
    </xf>
    <xf numFmtId="2" fontId="46" fillId="0" borderId="112" xfId="68" applyNumberFormat="1" applyFont="1" applyBorder="1" applyAlignment="1">
      <alignment vertical="center"/>
      <protection/>
    </xf>
    <xf numFmtId="0" fontId="65" fillId="0" borderId="80" xfId="68" applyFont="1" applyBorder="1" applyAlignment="1">
      <alignment horizontal="center" vertical="center"/>
      <protection/>
    </xf>
    <xf numFmtId="2" fontId="46" fillId="0" borderId="113" xfId="68" applyNumberFormat="1" applyFont="1" applyBorder="1" applyAlignment="1">
      <alignment vertical="center"/>
      <protection/>
    </xf>
    <xf numFmtId="2" fontId="46" fillId="0" borderId="114" xfId="68" applyNumberFormat="1" applyFont="1" applyBorder="1" applyAlignment="1">
      <alignment vertical="center"/>
      <protection/>
    </xf>
    <xf numFmtId="2" fontId="46" fillId="0" borderId="81" xfId="68" applyNumberFormat="1" applyFont="1" applyBorder="1" applyAlignment="1">
      <alignment vertical="center"/>
      <protection/>
    </xf>
    <xf numFmtId="2" fontId="46" fillId="0" borderId="67" xfId="68" applyNumberFormat="1" applyFont="1" applyBorder="1" applyAlignment="1">
      <alignment vertical="center"/>
      <protection/>
    </xf>
    <xf numFmtId="2" fontId="46" fillId="0" borderId="71" xfId="68" applyNumberFormat="1" applyFont="1" applyBorder="1" applyAlignment="1">
      <alignment vertical="center"/>
      <protection/>
    </xf>
    <xf numFmtId="0" fontId="65" fillId="0" borderId="84" xfId="68" applyFont="1" applyBorder="1" applyAlignment="1">
      <alignment horizontal="distributed" vertical="center"/>
      <protection/>
    </xf>
    <xf numFmtId="2" fontId="46" fillId="0" borderId="115" xfId="68" applyNumberFormat="1" applyFont="1" applyBorder="1" applyAlignment="1">
      <alignment vertical="center"/>
      <protection/>
    </xf>
    <xf numFmtId="2" fontId="46" fillId="0" borderId="116" xfId="68" applyNumberFormat="1" applyFont="1" applyBorder="1" applyAlignment="1">
      <alignment vertical="center"/>
      <protection/>
    </xf>
    <xf numFmtId="0" fontId="65" fillId="28" borderId="117" xfId="68" applyFont="1" applyFill="1" applyBorder="1" applyAlignment="1">
      <alignment horizontal="distributed" vertical="center"/>
      <protection/>
    </xf>
    <xf numFmtId="2" fontId="46" fillId="28" borderId="97" xfId="68" applyNumberFormat="1" applyFont="1" applyFill="1" applyBorder="1" applyAlignment="1">
      <alignment vertical="center"/>
      <protection/>
    </xf>
    <xf numFmtId="2" fontId="46" fillId="28" borderId="105" xfId="68" applyNumberFormat="1" applyFont="1" applyFill="1" applyBorder="1" applyAlignment="1">
      <alignment vertical="center"/>
      <protection/>
    </xf>
    <xf numFmtId="2" fontId="46" fillId="28" borderId="67" xfId="68" applyNumberFormat="1" applyFont="1" applyFill="1" applyBorder="1" applyAlignment="1">
      <alignment vertical="center"/>
      <protection/>
    </xf>
    <xf numFmtId="2" fontId="46" fillId="28" borderId="71" xfId="68" applyNumberFormat="1" applyFont="1" applyFill="1" applyBorder="1" applyAlignment="1">
      <alignment vertical="center"/>
      <protection/>
    </xf>
    <xf numFmtId="0" fontId="65" fillId="0" borderId="90" xfId="68" applyFont="1" applyBorder="1" applyAlignment="1">
      <alignment horizontal="distributed" vertical="center"/>
      <protection/>
    </xf>
    <xf numFmtId="2" fontId="46" fillId="28" borderId="81" xfId="68" applyNumberFormat="1" applyFont="1" applyFill="1" applyBorder="1" applyAlignment="1">
      <alignment vertical="center"/>
      <protection/>
    </xf>
    <xf numFmtId="2" fontId="46" fillId="28" borderId="92" xfId="68" applyNumberFormat="1" applyFont="1" applyFill="1" applyBorder="1" applyAlignment="1">
      <alignment vertical="center"/>
      <protection/>
    </xf>
    <xf numFmtId="2" fontId="46" fillId="28" borderId="84" xfId="68" applyNumberFormat="1" applyFont="1" applyFill="1" applyBorder="1" applyAlignment="1">
      <alignment vertical="center"/>
      <protection/>
    </xf>
    <xf numFmtId="2" fontId="46" fillId="28" borderId="104" xfId="68" applyNumberFormat="1" applyFont="1" applyFill="1" applyBorder="1" applyAlignment="1">
      <alignment vertical="center"/>
      <protection/>
    </xf>
    <xf numFmtId="2" fontId="46" fillId="28" borderId="118" xfId="68" applyNumberFormat="1" applyFont="1" applyFill="1" applyBorder="1" applyAlignment="1">
      <alignment vertical="center"/>
      <protection/>
    </xf>
    <xf numFmtId="0" fontId="65" fillId="0" borderId="119" xfId="68" applyFont="1" applyBorder="1" applyAlignment="1">
      <alignment horizontal="center" vertical="center"/>
      <protection/>
    </xf>
    <xf numFmtId="2" fontId="46" fillId="0" borderId="110" xfId="68" applyNumberFormat="1" applyFont="1" applyFill="1" applyBorder="1" applyAlignment="1">
      <alignment vertical="center"/>
      <protection/>
    </xf>
    <xf numFmtId="2" fontId="46" fillId="0" borderId="111" xfId="68" applyNumberFormat="1" applyFont="1" applyFill="1" applyBorder="1" applyAlignment="1">
      <alignment vertical="center"/>
      <protection/>
    </xf>
    <xf numFmtId="2" fontId="46" fillId="0" borderId="95" xfId="68" applyNumberFormat="1" applyFont="1" applyFill="1" applyBorder="1" applyAlignment="1">
      <alignment vertical="center"/>
      <protection/>
    </xf>
    <xf numFmtId="2" fontId="46" fillId="0" borderId="94" xfId="68" applyNumberFormat="1" applyFont="1" applyFill="1" applyBorder="1" applyAlignment="1">
      <alignment vertical="center"/>
      <protection/>
    </xf>
    <xf numFmtId="2" fontId="46" fillId="0" borderId="101" xfId="68" applyNumberFormat="1" applyFont="1" applyFill="1" applyBorder="1" applyAlignment="1">
      <alignment vertical="center"/>
      <protection/>
    </xf>
    <xf numFmtId="2" fontId="46" fillId="0" borderId="113" xfId="68" applyNumberFormat="1" applyFont="1" applyFill="1" applyBorder="1" applyAlignment="1">
      <alignment vertical="center"/>
      <protection/>
    </xf>
    <xf numFmtId="2" fontId="46" fillId="0" borderId="114" xfId="68" applyNumberFormat="1" applyFont="1" applyFill="1" applyBorder="1" applyAlignment="1">
      <alignment vertical="center"/>
      <protection/>
    </xf>
    <xf numFmtId="2" fontId="46" fillId="0" borderId="81" xfId="68" applyNumberFormat="1" applyFont="1" applyFill="1" applyBorder="1" applyAlignment="1">
      <alignment vertical="center"/>
      <protection/>
    </xf>
    <xf numFmtId="2" fontId="46" fillId="0" borderId="67" xfId="68" applyNumberFormat="1" applyFont="1" applyFill="1" applyBorder="1" applyAlignment="1">
      <alignment vertical="center"/>
      <protection/>
    </xf>
    <xf numFmtId="2" fontId="46" fillId="0" borderId="71" xfId="68" applyNumberFormat="1" applyFont="1" applyFill="1" applyBorder="1" applyAlignment="1">
      <alignment vertical="center"/>
      <protection/>
    </xf>
    <xf numFmtId="0" fontId="65" fillId="0" borderId="91" xfId="68" applyFont="1" applyBorder="1" applyAlignment="1">
      <alignment horizontal="distributed" vertical="center"/>
      <protection/>
    </xf>
    <xf numFmtId="2" fontId="46" fillId="0" borderId="115" xfId="68" applyNumberFormat="1" applyFont="1" applyFill="1" applyBorder="1" applyAlignment="1">
      <alignment vertical="center"/>
      <protection/>
    </xf>
    <xf numFmtId="2" fontId="46" fillId="0" borderId="116" xfId="68" applyNumberFormat="1" applyFont="1" applyFill="1" applyBorder="1" applyAlignment="1">
      <alignment vertical="center"/>
      <protection/>
    </xf>
    <xf numFmtId="2" fontId="46" fillId="0" borderId="84" xfId="68" applyNumberFormat="1" applyFont="1" applyFill="1" applyBorder="1" applyAlignment="1">
      <alignment vertical="center"/>
      <protection/>
    </xf>
    <xf numFmtId="2" fontId="46" fillId="0" borderId="104" xfId="68" applyNumberFormat="1" applyFont="1" applyFill="1" applyBorder="1" applyAlignment="1">
      <alignment vertical="center"/>
      <protection/>
    </xf>
    <xf numFmtId="2" fontId="46" fillId="0" borderId="118" xfId="68" applyNumberFormat="1" applyFont="1" applyFill="1" applyBorder="1" applyAlignment="1">
      <alignment vertical="center"/>
      <protection/>
    </xf>
    <xf numFmtId="2" fontId="46" fillId="0" borderId="95" xfId="68" applyNumberFormat="1" applyFont="1" applyBorder="1" applyAlignment="1">
      <alignment vertical="center"/>
      <protection/>
    </xf>
    <xf numFmtId="2" fontId="46" fillId="0" borderId="94" xfId="68" applyNumberFormat="1" applyFont="1" applyBorder="1" applyAlignment="1">
      <alignment vertical="center"/>
      <protection/>
    </xf>
    <xf numFmtId="2" fontId="46" fillId="0" borderId="101" xfId="68" applyNumberFormat="1" applyFont="1" applyBorder="1" applyAlignment="1">
      <alignment vertical="center"/>
      <protection/>
    </xf>
    <xf numFmtId="2" fontId="46" fillId="28" borderId="120" xfId="68" applyNumberFormat="1" applyFont="1" applyFill="1" applyBorder="1" applyAlignment="1">
      <alignment vertical="center"/>
      <protection/>
    </xf>
    <xf numFmtId="2" fontId="46" fillId="28" borderId="109" xfId="68" applyNumberFormat="1" applyFont="1" applyFill="1" applyBorder="1" applyAlignment="1">
      <alignment vertical="center"/>
      <protection/>
    </xf>
    <xf numFmtId="0" fontId="65" fillId="0" borderId="88" xfId="68" applyFont="1" applyBorder="1" applyAlignment="1">
      <alignment horizontal="distributed" vertical="center"/>
      <protection/>
    </xf>
    <xf numFmtId="2" fontId="46" fillId="0" borderId="121" xfId="68" applyNumberFormat="1" applyFont="1" applyBorder="1" applyAlignment="1">
      <alignment vertical="center"/>
      <protection/>
    </xf>
    <xf numFmtId="2" fontId="46" fillId="0" borderId="122" xfId="68" applyNumberFormat="1" applyFont="1" applyBorder="1" applyAlignment="1">
      <alignment vertical="center"/>
      <protection/>
    </xf>
    <xf numFmtId="2" fontId="46" fillId="28" borderId="83" xfId="68" applyNumberFormat="1" applyFont="1" applyFill="1" applyBorder="1" applyAlignment="1">
      <alignment vertical="center"/>
      <protection/>
    </xf>
    <xf numFmtId="2" fontId="46" fillId="28" borderId="65" xfId="68" applyNumberFormat="1" applyFont="1" applyFill="1" applyBorder="1" applyAlignment="1">
      <alignment vertical="center"/>
      <protection/>
    </xf>
    <xf numFmtId="0" fontId="66" fillId="0" borderId="0" xfId="68" applyFont="1">
      <alignment vertical="center"/>
      <protection/>
    </xf>
    <xf numFmtId="0" fontId="65" fillId="0" borderId="0" xfId="68" applyFont="1">
      <alignment vertical="center"/>
      <protection/>
    </xf>
    <xf numFmtId="0" fontId="65" fillId="0" borderId="123" xfId="68" applyFont="1" applyBorder="1" applyAlignment="1">
      <alignment horizontal="center" vertical="center"/>
      <protection/>
    </xf>
    <xf numFmtId="2" fontId="46" fillId="28" borderId="91" xfId="68" applyNumberFormat="1" applyFont="1" applyFill="1" applyBorder="1" applyAlignment="1">
      <alignment vertical="center"/>
      <protection/>
    </xf>
    <xf numFmtId="2" fontId="46" fillId="0" borderId="72" xfId="68" applyNumberFormat="1" applyFont="1" applyBorder="1" applyAlignment="1">
      <alignment vertical="center"/>
      <protection/>
    </xf>
    <xf numFmtId="2" fontId="46" fillId="28" borderId="124" xfId="68" applyNumberFormat="1" applyFont="1" applyFill="1" applyBorder="1" applyAlignment="1">
      <alignment vertical="center"/>
      <protection/>
    </xf>
    <xf numFmtId="38" fontId="17" fillId="0" borderId="63" xfId="52" applyFont="1" applyFill="1" applyBorder="1" applyAlignment="1" applyProtection="1">
      <alignment horizontal="distributed" vertical="center"/>
      <protection/>
    </xf>
    <xf numFmtId="38" fontId="19" fillId="0" borderId="81" xfId="52" applyFont="1" applyFill="1" applyBorder="1" applyAlignment="1" applyProtection="1">
      <alignment horizontal="center" vertical="center"/>
      <protection/>
    </xf>
    <xf numFmtId="38" fontId="23" fillId="0" borderId="63" xfId="52" applyFont="1" applyFill="1" applyBorder="1" applyAlignment="1" applyProtection="1">
      <alignment horizontal="distributed" vertical="center"/>
      <protection/>
    </xf>
    <xf numFmtId="38" fontId="17" fillId="0" borderId="95" xfId="52" applyFont="1" applyFill="1" applyBorder="1" applyAlignment="1" applyProtection="1">
      <alignment horizontal="center" vertical="center"/>
      <protection/>
    </xf>
    <xf numFmtId="38" fontId="4" fillId="0" borderId="21" xfId="52" applyFont="1" applyFill="1" applyBorder="1" applyAlignment="1" applyProtection="1">
      <alignment horizontal="right" vertical="center"/>
      <protection/>
    </xf>
    <xf numFmtId="38" fontId="18" fillId="0" borderId="97" xfId="52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3"/>
    </xf>
    <xf numFmtId="0" fontId="0" fillId="0" borderId="0" xfId="0" applyAlignment="1">
      <alignment horizontal="left"/>
    </xf>
    <xf numFmtId="38" fontId="16" fillId="0" borderId="81" xfId="52" applyFont="1" applyFill="1" applyBorder="1" applyAlignment="1" applyProtection="1">
      <alignment horizontal="left"/>
      <protection/>
    </xf>
    <xf numFmtId="38" fontId="4" fillId="28" borderId="125" xfId="49" applyFont="1" applyFill="1" applyBorder="1" applyAlignment="1" applyProtection="1">
      <alignment horizontal="right" vertical="center"/>
      <protection locked="0"/>
    </xf>
    <xf numFmtId="38" fontId="4" fillId="28" borderId="98" xfId="49" applyFont="1" applyFill="1" applyBorder="1" applyAlignment="1" applyProtection="1">
      <alignment horizontal="right" vertical="center"/>
      <protection locked="0"/>
    </xf>
    <xf numFmtId="38" fontId="4" fillId="0" borderId="126" xfId="49" applyFont="1" applyFill="1" applyBorder="1" applyAlignment="1" applyProtection="1">
      <alignment horizontal="right" vertical="center"/>
      <protection/>
    </xf>
    <xf numFmtId="187" fontId="21" fillId="0" borderId="126" xfId="52" applyNumberFormat="1" applyFont="1" applyFill="1" applyBorder="1" applyAlignment="1" applyProtection="1">
      <alignment vertical="center"/>
      <protection/>
    </xf>
    <xf numFmtId="187" fontId="17" fillId="0" borderId="0" xfId="52" applyNumberFormat="1" applyFont="1" applyFill="1" applyBorder="1" applyAlignment="1" applyProtection="1">
      <alignment horizontal="center" vertical="center"/>
      <protection/>
    </xf>
    <xf numFmtId="38" fontId="16" fillId="0" borderId="96" xfId="52" applyFont="1" applyFill="1" applyBorder="1" applyAlignment="1" applyProtection="1">
      <alignment horizontal="distributed" vertical="center"/>
      <protection/>
    </xf>
    <xf numFmtId="38" fontId="6" fillId="0" borderId="0" xfId="52" applyFont="1" applyFill="1" applyBorder="1" applyAlignment="1" applyProtection="1">
      <alignment horizontal="right" vertical="center"/>
      <protection/>
    </xf>
    <xf numFmtId="38" fontId="4" fillId="0" borderId="0" xfId="52" applyFont="1" applyFill="1" applyBorder="1" applyAlignment="1" applyProtection="1">
      <alignment vertical="center"/>
      <protection/>
    </xf>
    <xf numFmtId="38" fontId="0" fillId="0" borderId="0" xfId="52" applyFont="1" applyFill="1" applyBorder="1" applyAlignment="1" applyProtection="1">
      <alignment horizontal="right" vertical="center"/>
      <protection/>
    </xf>
    <xf numFmtId="38" fontId="4" fillId="0" borderId="0" xfId="52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38" fontId="6" fillId="0" borderId="0" xfId="0" applyNumberFormat="1" applyFont="1" applyFill="1" applyBorder="1" applyAlignment="1" applyProtection="1">
      <alignment horizontal="right" vertical="center"/>
      <protection/>
    </xf>
    <xf numFmtId="38" fontId="18" fillId="0" borderId="81" xfId="52" applyFont="1" applyFill="1" applyBorder="1" applyAlignment="1" applyProtection="1">
      <alignment horizontal="center" vertical="center" shrinkToFit="1"/>
      <protection/>
    </xf>
    <xf numFmtId="187" fontId="18" fillId="0" borderId="75" xfId="52" applyNumberFormat="1" applyFont="1" applyFill="1" applyBorder="1" applyAlignment="1" applyProtection="1">
      <alignment horizontal="center" vertical="center"/>
      <protection/>
    </xf>
    <xf numFmtId="38" fontId="4" fillId="0" borderId="91" xfId="49" applyFont="1" applyFill="1" applyBorder="1" applyAlignment="1" applyProtection="1">
      <alignment horizontal="right" vertical="center"/>
      <protection/>
    </xf>
    <xf numFmtId="0" fontId="7" fillId="0" borderId="75" xfId="0" applyFont="1" applyFill="1" applyBorder="1" applyAlignment="1" applyProtection="1">
      <alignment horizontal="center" vertical="center"/>
      <protection/>
    </xf>
    <xf numFmtId="38" fontId="6" fillId="0" borderId="84" xfId="49" applyFont="1" applyFill="1" applyBorder="1" applyAlignment="1" applyProtection="1">
      <alignment horizontal="center" vertical="center"/>
      <protection/>
    </xf>
    <xf numFmtId="38" fontId="4" fillId="0" borderId="68" xfId="49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38" fontId="20" fillId="0" borderId="81" xfId="52" applyFont="1" applyFill="1" applyBorder="1" applyAlignment="1" applyProtection="1">
      <alignment vertical="center"/>
      <protection/>
    </xf>
    <xf numFmtId="187" fontId="20" fillId="0" borderId="81" xfId="52" applyNumberFormat="1" applyFont="1" applyFill="1" applyBorder="1" applyAlignment="1" applyProtection="1">
      <alignment horizontal="right" vertical="center"/>
      <protection/>
    </xf>
    <xf numFmtId="38" fontId="4" fillId="0" borderId="125" xfId="49" applyFont="1" applyFill="1" applyBorder="1" applyAlignment="1" applyProtection="1">
      <alignment horizontal="right" vertical="center"/>
      <protection/>
    </xf>
    <xf numFmtId="38" fontId="20" fillId="0" borderId="91" xfId="52" applyFont="1" applyFill="1" applyBorder="1" applyAlignment="1" applyProtection="1">
      <alignment horizontal="right" vertical="center"/>
      <protection/>
    </xf>
    <xf numFmtId="38" fontId="20" fillId="0" borderId="94" xfId="52" applyFont="1" applyFill="1" applyBorder="1" applyAlignment="1" applyProtection="1">
      <alignment vertical="center"/>
      <protection/>
    </xf>
    <xf numFmtId="187" fontId="19" fillId="0" borderId="82" xfId="52" applyNumberFormat="1" applyFont="1" applyFill="1" applyBorder="1" applyAlignment="1" applyProtection="1">
      <alignment horizontal="center" vertical="center"/>
      <protection/>
    </xf>
    <xf numFmtId="187" fontId="19" fillId="0" borderId="81" xfId="52" applyNumberFormat="1" applyFont="1" applyFill="1" applyBorder="1" applyAlignment="1" applyProtection="1">
      <alignment horizontal="center" vertical="center"/>
      <protection/>
    </xf>
    <xf numFmtId="187" fontId="17" fillId="0" borderId="81" xfId="52" applyNumberFormat="1" applyFont="1" applyFill="1" applyBorder="1" applyAlignment="1" applyProtection="1">
      <alignment horizontal="center" vertical="center"/>
      <protection/>
    </xf>
    <xf numFmtId="38" fontId="4" fillId="0" borderId="72" xfId="49" applyFont="1" applyFill="1" applyBorder="1" applyAlignment="1" applyProtection="1">
      <alignment horizontal="right" vertical="center"/>
      <protection locked="0"/>
    </xf>
    <xf numFmtId="38" fontId="16" fillId="0" borderId="63" xfId="52" applyFont="1" applyFill="1" applyBorder="1" applyAlignment="1" applyProtection="1">
      <alignment horizontal="distributed" vertical="center" shrinkToFit="1"/>
      <protection/>
    </xf>
    <xf numFmtId="38" fontId="20" fillId="0" borderId="95" xfId="52" applyFont="1" applyFill="1" applyBorder="1" applyAlignment="1" applyProtection="1">
      <alignment horizontal="right" vertical="center"/>
      <protection/>
    </xf>
    <xf numFmtId="38" fontId="20" fillId="7" borderId="67" xfId="52" applyFont="1" applyFill="1" applyBorder="1" applyAlignment="1" applyProtection="1">
      <alignment horizontal="right" vertical="center"/>
      <protection/>
    </xf>
    <xf numFmtId="0" fontId="65" fillId="0" borderId="127" xfId="68" applyFont="1" applyBorder="1" applyAlignment="1">
      <alignment horizontal="center" vertical="center"/>
      <protection/>
    </xf>
    <xf numFmtId="0" fontId="65" fillId="0" borderId="128" xfId="68" applyFont="1" applyBorder="1" applyAlignment="1">
      <alignment horizontal="center" vertical="center"/>
      <protection/>
    </xf>
    <xf numFmtId="0" fontId="65" fillId="0" borderId="48" xfId="68" applyFont="1" applyBorder="1" applyAlignment="1">
      <alignment horizontal="center" vertical="center"/>
      <protection/>
    </xf>
    <xf numFmtId="0" fontId="65" fillId="0" borderId="56" xfId="68" applyFont="1" applyBorder="1" applyAlignment="1">
      <alignment horizontal="center" vertical="center"/>
      <protection/>
    </xf>
    <xf numFmtId="0" fontId="65" fillId="0" borderId="49" xfId="68" applyFont="1" applyBorder="1" applyAlignment="1">
      <alignment horizontal="center" vertical="center"/>
      <protection/>
    </xf>
    <xf numFmtId="0" fontId="65" fillId="0" borderId="112" xfId="68" applyFont="1" applyBorder="1" applyAlignment="1">
      <alignment horizontal="left" vertical="center"/>
      <protection/>
    </xf>
    <xf numFmtId="0" fontId="65" fillId="0" borderId="96" xfId="68" applyFont="1" applyBorder="1" applyAlignment="1">
      <alignment horizontal="left" vertical="center"/>
      <protection/>
    </xf>
    <xf numFmtId="0" fontId="58" fillId="0" borderId="129" xfId="68" applyFont="1" applyBorder="1" applyAlignment="1">
      <alignment horizontal="center" vertical="center" wrapText="1"/>
      <protection/>
    </xf>
    <xf numFmtId="0" fontId="58" fillId="0" borderId="130" xfId="68" applyFont="1" applyBorder="1" applyAlignment="1">
      <alignment horizontal="center" vertical="center" wrapText="1"/>
      <protection/>
    </xf>
    <xf numFmtId="0" fontId="58" fillId="0" borderId="131" xfId="68" applyFont="1" applyBorder="1" applyAlignment="1">
      <alignment horizontal="center" vertical="center" wrapText="1"/>
      <protection/>
    </xf>
    <xf numFmtId="0" fontId="65" fillId="0" borderId="71" xfId="68" applyFont="1" applyBorder="1" applyAlignment="1">
      <alignment horizontal="left" vertical="center"/>
      <protection/>
    </xf>
    <xf numFmtId="0" fontId="65" fillId="0" borderId="63" xfId="68" applyFont="1" applyBorder="1" applyAlignment="1">
      <alignment horizontal="left" vertical="center"/>
      <protection/>
    </xf>
    <xf numFmtId="0" fontId="65" fillId="0" borderId="132" xfId="68" applyFont="1" applyBorder="1" applyAlignment="1">
      <alignment horizontal="center" vertical="center"/>
      <protection/>
    </xf>
    <xf numFmtId="0" fontId="65" fillId="0" borderId="100" xfId="68" applyFont="1" applyBorder="1" applyAlignment="1">
      <alignment horizontal="center" vertical="center"/>
      <protection/>
    </xf>
    <xf numFmtId="0" fontId="65" fillId="0" borderId="123" xfId="68" applyFont="1" applyBorder="1" applyAlignment="1">
      <alignment horizontal="center" vertical="center"/>
      <protection/>
    </xf>
    <xf numFmtId="0" fontId="65" fillId="0" borderId="91" xfId="68" applyFont="1" applyBorder="1" applyAlignment="1">
      <alignment horizontal="left" vertical="center"/>
      <protection/>
    </xf>
    <xf numFmtId="0" fontId="65" fillId="0" borderId="67" xfId="68" applyFont="1" applyBorder="1" applyAlignment="1">
      <alignment horizontal="left" vertical="center"/>
      <protection/>
    </xf>
    <xf numFmtId="0" fontId="67" fillId="0" borderId="132" xfId="68" applyFont="1" applyBorder="1" applyAlignment="1">
      <alignment horizontal="center" vertical="center"/>
      <protection/>
    </xf>
    <xf numFmtId="0" fontId="67" fillId="0" borderId="133" xfId="68" applyFont="1" applyBorder="1" applyAlignment="1">
      <alignment horizontal="center" vertical="center"/>
      <protection/>
    </xf>
    <xf numFmtId="0" fontId="65" fillId="0" borderId="118" xfId="68" applyFont="1" applyBorder="1" applyAlignment="1">
      <alignment horizontal="left" vertical="center"/>
      <protection/>
    </xf>
    <xf numFmtId="0" fontId="58" fillId="0" borderId="134" xfId="68" applyFont="1" applyBorder="1" applyAlignment="1">
      <alignment horizontal="center" vertical="center" wrapText="1"/>
      <protection/>
    </xf>
    <xf numFmtId="0" fontId="58" fillId="0" borderId="135" xfId="68" applyFont="1" applyBorder="1" applyAlignment="1">
      <alignment horizontal="center" vertical="center" wrapText="1"/>
      <protection/>
    </xf>
    <xf numFmtId="0" fontId="65" fillId="0" borderId="101" xfId="68" applyFont="1" applyBorder="1" applyAlignment="1">
      <alignment horizontal="left" vertical="center"/>
      <protection/>
    </xf>
    <xf numFmtId="0" fontId="58" fillId="0" borderId="127" xfId="68" applyFont="1" applyBorder="1" applyAlignment="1">
      <alignment horizontal="center" vertical="center" wrapText="1"/>
      <protection/>
    </xf>
    <xf numFmtId="0" fontId="65" fillId="0" borderId="133" xfId="68" applyFont="1" applyBorder="1" applyAlignment="1">
      <alignment horizontal="center" vertical="center"/>
      <protection/>
    </xf>
    <xf numFmtId="0" fontId="65" fillId="0" borderId="84" xfId="68" applyFont="1" applyBorder="1" applyAlignment="1">
      <alignment horizontal="left" vertical="center"/>
      <protection/>
    </xf>
    <xf numFmtId="2" fontId="46" fillId="28" borderId="97" xfId="68" applyNumberFormat="1" applyFont="1" applyFill="1" applyBorder="1" applyAlignment="1">
      <alignment horizontal="center" vertical="center"/>
      <protection/>
    </xf>
    <xf numFmtId="2" fontId="46" fillId="28" borderId="105" xfId="68" applyNumberFormat="1" applyFont="1" applyFill="1" applyBorder="1" applyAlignment="1">
      <alignment horizontal="center" vertical="center"/>
      <protection/>
    </xf>
    <xf numFmtId="2" fontId="46" fillId="28" borderId="67" xfId="68" applyNumberFormat="1" applyFont="1" applyFill="1" applyBorder="1" applyAlignment="1">
      <alignment horizontal="center" vertical="center"/>
      <protection/>
    </xf>
    <xf numFmtId="2" fontId="46" fillId="28" borderId="71" xfId="68" applyNumberFormat="1" applyFont="1" applyFill="1" applyBorder="1" applyAlignment="1">
      <alignment horizontal="center" vertical="center"/>
      <protection/>
    </xf>
    <xf numFmtId="0" fontId="65" fillId="0" borderId="102" xfId="68" applyFont="1" applyBorder="1" applyAlignment="1">
      <alignment horizontal="left" vertical="center"/>
      <protection/>
    </xf>
    <xf numFmtId="0" fontId="65" fillId="0" borderId="83" xfId="68" applyFont="1" applyBorder="1" applyAlignment="1">
      <alignment horizontal="left" vertical="center"/>
      <protection/>
    </xf>
    <xf numFmtId="0" fontId="46" fillId="0" borderId="0" xfId="68" applyFont="1" applyAlignment="1">
      <alignment horizontal="right" vertical="center"/>
      <protection/>
    </xf>
    <xf numFmtId="0" fontId="65" fillId="0" borderId="93" xfId="68" applyFont="1" applyBorder="1" applyAlignment="1">
      <alignment horizontal="lef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38" fontId="4" fillId="0" borderId="101" xfId="0" applyNumberFormat="1" applyFont="1" applyFill="1" applyBorder="1" applyAlignment="1" applyProtection="1">
      <alignment horizontal="right" vertical="center"/>
      <protection/>
    </xf>
    <xf numFmtId="38" fontId="4" fillId="0" borderId="136" xfId="0" applyNumberFormat="1" applyFont="1" applyFill="1" applyBorder="1" applyAlignment="1" applyProtection="1">
      <alignment horizontal="right" vertical="center"/>
      <protection/>
    </xf>
    <xf numFmtId="38" fontId="4" fillId="0" borderId="71" xfId="0" applyNumberFormat="1" applyFont="1" applyFill="1" applyBorder="1" applyAlignment="1" applyProtection="1">
      <alignment horizontal="right" vertical="center"/>
      <protection/>
    </xf>
    <xf numFmtId="38" fontId="4" fillId="0" borderId="64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6" fillId="0" borderId="55" xfId="66" applyFont="1" applyBorder="1" applyAlignment="1" applyProtection="1">
      <alignment horizontal="center" vertical="center"/>
      <protection/>
    </xf>
    <xf numFmtId="0" fontId="3" fillId="0" borderId="17" xfId="66" applyFont="1" applyBorder="1" applyAlignment="1" applyProtection="1">
      <alignment horizontal="center" vertical="center"/>
      <protection/>
    </xf>
    <xf numFmtId="0" fontId="4" fillId="28" borderId="40" xfId="66" applyFont="1" applyFill="1" applyBorder="1" applyAlignment="1" applyProtection="1">
      <alignment horizontal="center" vertical="center" shrinkToFit="1"/>
      <protection locked="0"/>
    </xf>
    <xf numFmtId="0" fontId="4" fillId="28" borderId="21" xfId="66" applyFont="1" applyFill="1" applyBorder="1" applyAlignment="1" applyProtection="1">
      <alignment horizontal="center" vertical="center" shrinkToFit="1"/>
      <protection locked="0"/>
    </xf>
    <xf numFmtId="0" fontId="4" fillId="28" borderId="39" xfId="66" applyFont="1" applyFill="1" applyBorder="1" applyAlignment="1" applyProtection="1">
      <alignment horizontal="center" vertical="center" shrinkToFit="1"/>
      <protection locked="0"/>
    </xf>
    <xf numFmtId="0" fontId="0" fillId="0" borderId="29" xfId="0" applyFill="1" applyBorder="1" applyAlignment="1" applyProtection="1">
      <alignment horizontal="center" vertical="center"/>
      <protection/>
    </xf>
    <xf numFmtId="187" fontId="16" fillId="0" borderId="40" xfId="52" applyNumberFormat="1" applyFont="1" applyFill="1" applyBorder="1" applyAlignment="1" applyProtection="1">
      <alignment horizontal="center" vertical="center"/>
      <protection/>
    </xf>
    <xf numFmtId="187" fontId="16" fillId="0" borderId="21" xfId="52" applyNumberFormat="1" applyFont="1" applyFill="1" applyBorder="1" applyAlignment="1" applyProtection="1">
      <alignment horizontal="center" vertical="center"/>
      <protection/>
    </xf>
    <xf numFmtId="187" fontId="16" fillId="0" borderId="39" xfId="52" applyNumberFormat="1" applyFont="1" applyFill="1" applyBorder="1" applyAlignment="1" applyProtection="1">
      <alignment horizontal="center" vertical="center"/>
      <protection/>
    </xf>
    <xf numFmtId="187" fontId="16" fillId="0" borderId="16" xfId="52" applyNumberFormat="1" applyFont="1" applyFill="1" applyBorder="1" applyAlignment="1" applyProtection="1">
      <alignment horizontal="center" vertical="center"/>
      <protection/>
    </xf>
    <xf numFmtId="187" fontId="16" fillId="0" borderId="17" xfId="52" applyNumberFormat="1" applyFont="1" applyFill="1" applyBorder="1" applyAlignment="1" applyProtection="1">
      <alignment horizontal="center" vertical="center"/>
      <protection/>
    </xf>
    <xf numFmtId="187" fontId="16" fillId="0" borderId="18" xfId="52" applyNumberFormat="1" applyFont="1" applyFill="1" applyBorder="1" applyAlignment="1" applyProtection="1">
      <alignment horizontal="center" vertical="center"/>
      <protection/>
    </xf>
    <xf numFmtId="193" fontId="13" fillId="28" borderId="28" xfId="66" applyNumberFormat="1" applyFont="1" applyFill="1" applyBorder="1" applyAlignment="1" applyProtection="1">
      <alignment horizontal="center" vertical="center" shrinkToFit="1"/>
      <protection locked="0"/>
    </xf>
    <xf numFmtId="193" fontId="13" fillId="28" borderId="29" xfId="66" applyNumberFormat="1" applyFont="1" applyFill="1" applyBorder="1" applyAlignment="1" applyProtection="1">
      <alignment horizontal="center" vertical="center" shrinkToFit="1"/>
      <protection locked="0"/>
    </xf>
    <xf numFmtId="193" fontId="13" fillId="28" borderId="31" xfId="66" applyNumberFormat="1" applyFont="1" applyFill="1" applyBorder="1" applyAlignment="1" applyProtection="1">
      <alignment horizontal="center" vertical="center" shrinkToFit="1"/>
      <protection locked="0"/>
    </xf>
    <xf numFmtId="0" fontId="4" fillId="28" borderId="28" xfId="66" applyFont="1" applyFill="1" applyBorder="1" applyAlignment="1" applyProtection="1">
      <alignment horizontal="center" vertical="center" shrinkToFit="1"/>
      <protection locked="0"/>
    </xf>
    <xf numFmtId="0" fontId="4" fillId="28" borderId="29" xfId="66" applyFont="1" applyFill="1" applyBorder="1" applyAlignment="1" applyProtection="1">
      <alignment horizontal="center" vertical="center" shrinkToFit="1"/>
      <protection locked="0"/>
    </xf>
    <xf numFmtId="0" fontId="4" fillId="28" borderId="31" xfId="66" applyFont="1" applyFill="1" applyBorder="1" applyAlignment="1" applyProtection="1">
      <alignment horizontal="center" vertical="center" shrinkToFit="1"/>
      <protection locked="0"/>
    </xf>
    <xf numFmtId="0" fontId="4" fillId="28" borderId="28" xfId="0" applyFont="1" applyFill="1" applyBorder="1" applyAlignment="1" applyProtection="1">
      <alignment horizontal="center" vertical="center"/>
      <protection locked="0"/>
    </xf>
    <xf numFmtId="0" fontId="4" fillId="28" borderId="29" xfId="0" applyFont="1" applyFill="1" applyBorder="1" applyAlignment="1" applyProtection="1">
      <alignment horizontal="center" vertical="center"/>
      <protection locked="0"/>
    </xf>
    <xf numFmtId="0" fontId="4" fillId="28" borderId="31" xfId="0" applyFont="1" applyFill="1" applyBorder="1" applyAlignment="1" applyProtection="1">
      <alignment horizontal="center" vertical="center"/>
      <protection locked="0"/>
    </xf>
    <xf numFmtId="38" fontId="13" fillId="0" borderId="28" xfId="66" applyNumberFormat="1" applyFont="1" applyFill="1" applyBorder="1" applyAlignment="1" applyProtection="1">
      <alignment horizontal="right" vertical="center"/>
      <protection/>
    </xf>
    <xf numFmtId="38" fontId="13" fillId="0" borderId="29" xfId="66" applyNumberFormat="1" applyFont="1" applyFill="1" applyBorder="1" applyAlignment="1" applyProtection="1">
      <alignment horizontal="right" vertical="center"/>
      <protection/>
    </xf>
    <xf numFmtId="38" fontId="4" fillId="0" borderId="118" xfId="0" applyNumberFormat="1" applyFont="1" applyFill="1" applyBorder="1" applyAlignment="1" applyProtection="1">
      <alignment horizontal="right" vertical="center"/>
      <protection/>
    </xf>
    <xf numFmtId="38" fontId="4" fillId="0" borderId="87" xfId="0" applyNumberFormat="1" applyFont="1" applyFill="1" applyBorder="1" applyAlignment="1" applyProtection="1">
      <alignment horizontal="right" vertical="center"/>
      <protection/>
    </xf>
    <xf numFmtId="38" fontId="4" fillId="0" borderId="68" xfId="0" applyNumberFormat="1" applyFont="1" applyFill="1" applyBorder="1" applyAlignment="1" applyProtection="1">
      <alignment horizontal="right" vertical="center"/>
      <protection/>
    </xf>
    <xf numFmtId="38" fontId="4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68" xfId="0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33" xfId="0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center"/>
      <protection/>
    </xf>
    <xf numFmtId="38" fontId="13" fillId="0" borderId="28" xfId="0" applyNumberFormat="1" applyFont="1" applyFill="1" applyBorder="1" applyAlignment="1" applyProtection="1">
      <alignment horizontal="right" vertical="center"/>
      <protection/>
    </xf>
    <xf numFmtId="0" fontId="13" fillId="0" borderId="29" xfId="0" applyFont="1" applyFill="1" applyBorder="1" applyAlignment="1" applyProtection="1">
      <alignment horizontal="right" vertical="center"/>
      <protection/>
    </xf>
    <xf numFmtId="193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102" xfId="0" applyFont="1" applyFill="1" applyBorder="1" applyAlignment="1" applyProtection="1">
      <alignment horizontal="center" vertical="center" shrinkToFit="1"/>
      <protection locked="0"/>
    </xf>
    <xf numFmtId="0" fontId="0" fillId="0" borderId="77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right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38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 inden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102" xfId="0" applyFont="1" applyFill="1" applyBorder="1" applyAlignment="1" applyProtection="1">
      <alignment horizontal="center" vertical="center"/>
      <protection locked="0"/>
    </xf>
    <xf numFmtId="38" fontId="13" fillId="0" borderId="77" xfId="0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181" fontId="15" fillId="34" borderId="51" xfId="0" applyNumberFormat="1" applyFont="1" applyFill="1" applyBorder="1" applyAlignment="1" applyProtection="1">
      <alignment horizontal="center" vertical="center"/>
      <protection locked="0"/>
    </xf>
    <xf numFmtId="181" fontId="15" fillId="34" borderId="15" xfId="0" applyNumberFormat="1" applyFont="1" applyFill="1" applyBorder="1" applyAlignment="1" applyProtection="1">
      <alignment horizontal="center" vertical="center"/>
      <protection locked="0"/>
    </xf>
    <xf numFmtId="181" fontId="15" fillId="34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0" fontId="7" fillId="0" borderId="137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/>
      <protection/>
    </xf>
    <xf numFmtId="0" fontId="12" fillId="0" borderId="22" xfId="0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38" fontId="6" fillId="34" borderId="14" xfId="49" applyFont="1" applyFill="1" applyBorder="1" applyAlignment="1" applyProtection="1">
      <alignment horizontal="right" vertical="center"/>
      <protection locked="0"/>
    </xf>
    <xf numFmtId="38" fontId="6" fillId="34" borderId="43" xfId="49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right" vertical="center"/>
      <protection locked="0"/>
    </xf>
    <xf numFmtId="0" fontId="6" fillId="34" borderId="12" xfId="0" applyFont="1" applyFill="1" applyBorder="1" applyAlignment="1" applyProtection="1">
      <alignment horizontal="right" vertical="center"/>
      <protection locked="0"/>
    </xf>
    <xf numFmtId="0" fontId="4" fillId="34" borderId="51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59" xfId="0" applyFont="1" applyFill="1" applyBorder="1" applyAlignment="1" applyProtection="1">
      <alignment horizontal="center" vertical="center"/>
      <protection locked="0"/>
    </xf>
    <xf numFmtId="38" fontId="13" fillId="0" borderId="51" xfId="0" applyNumberFormat="1" applyFont="1" applyFill="1" applyBorder="1" applyAlignment="1" applyProtection="1">
      <alignment horizontal="right" vertical="center"/>
      <protection/>
    </xf>
    <xf numFmtId="38" fontId="13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8" fontId="6" fillId="34" borderId="16" xfId="49" applyFont="1" applyFill="1" applyBorder="1" applyAlignment="1" applyProtection="1">
      <alignment horizontal="right" vertical="center"/>
      <protection locked="0"/>
    </xf>
    <xf numFmtId="38" fontId="6" fillId="34" borderId="19" xfId="49" applyFont="1" applyFill="1" applyBorder="1" applyAlignment="1" applyProtection="1">
      <alignment horizontal="right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59" xfId="0" applyFont="1" applyFill="1" applyBorder="1" applyAlignment="1" applyProtection="1">
      <alignment horizontal="center" vertical="center"/>
      <protection/>
    </xf>
    <xf numFmtId="38" fontId="6" fillId="0" borderId="51" xfId="49" applyFont="1" applyFill="1" applyBorder="1" applyAlignment="1" applyProtection="1">
      <alignment horizontal="right" vertical="center"/>
      <protection/>
    </xf>
    <xf numFmtId="38" fontId="6" fillId="0" borderId="47" xfId="49" applyFont="1" applyFill="1" applyBorder="1" applyAlignment="1" applyProtection="1">
      <alignment horizontal="right" vertical="center"/>
      <protection/>
    </xf>
    <xf numFmtId="38" fontId="6" fillId="0" borderId="16" xfId="49" applyFont="1" applyFill="1" applyBorder="1" applyAlignment="1" applyProtection="1">
      <alignment horizontal="right" vertical="center"/>
      <protection/>
    </xf>
    <xf numFmtId="38" fontId="6" fillId="0" borderId="19" xfId="49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38" fontId="6" fillId="34" borderId="28" xfId="49" applyFont="1" applyFill="1" applyBorder="1" applyAlignment="1" applyProtection="1">
      <alignment horizontal="right" vertical="center"/>
      <protection locked="0"/>
    </xf>
    <xf numFmtId="38" fontId="6" fillId="34" borderId="30" xfId="49" applyFont="1" applyFill="1" applyBorder="1" applyAlignment="1" applyProtection="1">
      <alignment horizontal="right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14" fillId="0" borderId="137" xfId="0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0" fontId="14" fillId="0" borderId="35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left" vertical="center" indent="3"/>
      <protection/>
    </xf>
    <xf numFmtId="0" fontId="7" fillId="0" borderId="0" xfId="0" applyFont="1" applyFill="1" applyBorder="1" applyAlignment="1" applyProtection="1">
      <alignment horizontal="left" vertical="center" indent="3"/>
      <protection/>
    </xf>
    <xf numFmtId="0" fontId="7" fillId="0" borderId="22" xfId="0" applyFont="1" applyFill="1" applyBorder="1" applyAlignment="1" applyProtection="1">
      <alignment horizontal="left" vertical="center" indent="3"/>
      <protection/>
    </xf>
    <xf numFmtId="38" fontId="6" fillId="34" borderId="51" xfId="49" applyFont="1" applyFill="1" applyBorder="1" applyAlignment="1" applyProtection="1">
      <alignment horizontal="right" vertical="center"/>
      <protection locked="0"/>
    </xf>
    <xf numFmtId="38" fontId="6" fillId="34" borderId="47" xfId="49" applyFont="1" applyFill="1" applyBorder="1" applyAlignment="1" applyProtection="1">
      <alignment horizontal="right" vertical="center"/>
      <protection locked="0"/>
    </xf>
    <xf numFmtId="0" fontId="0" fillId="0" borderId="33" xfId="65" applyFill="1" applyBorder="1" applyAlignment="1" applyProtection="1">
      <alignment horizontal="center" vertical="center"/>
      <protection/>
    </xf>
    <xf numFmtId="0" fontId="0" fillId="0" borderId="35" xfId="65" applyFill="1" applyBorder="1" applyAlignment="1" applyProtection="1">
      <alignment horizontal="center" vertical="center"/>
      <protection/>
    </xf>
    <xf numFmtId="0" fontId="0" fillId="0" borderId="137" xfId="65" applyFill="1" applyBorder="1" applyAlignment="1" applyProtection="1">
      <alignment horizontal="center" vertical="center"/>
      <protection/>
    </xf>
    <xf numFmtId="0" fontId="0" fillId="0" borderId="61" xfId="65" applyFill="1" applyBorder="1" applyAlignment="1" applyProtection="1">
      <alignment horizontal="center" vertical="center"/>
      <protection/>
    </xf>
    <xf numFmtId="0" fontId="0" fillId="0" borderId="45" xfId="65" applyFill="1" applyBorder="1" applyAlignment="1" applyProtection="1">
      <alignment horizontal="center" vertical="center"/>
      <protection/>
    </xf>
    <xf numFmtId="0" fontId="0" fillId="0" borderId="138" xfId="65" applyFill="1" applyBorder="1" applyAlignment="1" applyProtection="1">
      <alignment horizontal="center" vertical="center"/>
      <protection/>
    </xf>
    <xf numFmtId="0" fontId="4" fillId="0" borderId="34" xfId="65" applyFont="1" applyFill="1" applyBorder="1" applyAlignment="1" applyProtection="1">
      <alignment horizontal="right" vertical="center"/>
      <protection/>
    </xf>
    <xf numFmtId="0" fontId="4" fillId="0" borderId="33" xfId="65" applyFont="1" applyFill="1" applyBorder="1" applyAlignment="1" applyProtection="1">
      <alignment horizontal="right" vertical="center"/>
      <protection/>
    </xf>
    <xf numFmtId="0" fontId="0" fillId="0" borderId="29" xfId="65" applyFill="1" applyBorder="1" applyAlignment="1" applyProtection="1">
      <alignment horizontal="distributed" vertical="center"/>
      <protection/>
    </xf>
    <xf numFmtId="38" fontId="4" fillId="0" borderId="28" xfId="49" applyFont="1" applyFill="1" applyBorder="1" applyAlignment="1" applyProtection="1">
      <alignment horizontal="right" vertical="center"/>
      <protection/>
    </xf>
    <xf numFmtId="38" fontId="4" fillId="0" borderId="29" xfId="49" applyFont="1" applyFill="1" applyBorder="1" applyAlignment="1" applyProtection="1">
      <alignment horizontal="right" vertical="center"/>
      <protection/>
    </xf>
    <xf numFmtId="0" fontId="4" fillId="0" borderId="51" xfId="65" applyFont="1" applyFill="1" applyBorder="1" applyAlignment="1" applyProtection="1">
      <alignment horizontal="center" vertical="center"/>
      <protection/>
    </xf>
    <xf numFmtId="0" fontId="4" fillId="0" borderId="15" xfId="65" applyFont="1" applyFill="1" applyBorder="1" applyAlignment="1" applyProtection="1">
      <alignment horizontal="center" vertical="center"/>
      <protection/>
    </xf>
    <xf numFmtId="0" fontId="0" fillId="0" borderId="137" xfId="65" applyFont="1" applyFill="1" applyBorder="1" applyAlignment="1" applyProtection="1">
      <alignment horizontal="center" vertical="center"/>
      <protection/>
    </xf>
    <xf numFmtId="0" fontId="0" fillId="0" borderId="33" xfId="65" applyFont="1" applyFill="1" applyBorder="1" applyAlignment="1" applyProtection="1">
      <alignment horizontal="center" vertical="center"/>
      <protection/>
    </xf>
    <xf numFmtId="0" fontId="0" fillId="0" borderId="36" xfId="65" applyFont="1" applyFill="1" applyBorder="1" applyAlignment="1" applyProtection="1">
      <alignment horizontal="center" vertical="center"/>
      <protection/>
    </xf>
    <xf numFmtId="0" fontId="0" fillId="0" borderId="29" xfId="65" applyFill="1" applyBorder="1" applyAlignment="1" applyProtection="1">
      <alignment horizontal="center" vertical="center"/>
      <protection/>
    </xf>
    <xf numFmtId="0" fontId="0" fillId="0" borderId="12" xfId="65" applyFill="1" applyBorder="1" applyAlignment="1" applyProtection="1">
      <alignment horizontal="distributed" vertical="center"/>
      <protection/>
    </xf>
    <xf numFmtId="0" fontId="3" fillId="0" borderId="21" xfId="65" applyFont="1" applyFill="1" applyBorder="1" applyAlignment="1" applyProtection="1">
      <alignment horizontal="right"/>
      <protection/>
    </xf>
    <xf numFmtId="38" fontId="5" fillId="0" borderId="21" xfId="51" applyFont="1" applyFill="1" applyBorder="1" applyAlignment="1" applyProtection="1">
      <alignment horizontal="right"/>
      <protection/>
    </xf>
    <xf numFmtId="0" fontId="0" fillId="0" borderId="29" xfId="65" applyFill="1" applyBorder="1" applyAlignment="1" applyProtection="1">
      <alignment horizontal="left" vertical="center"/>
      <protection/>
    </xf>
    <xf numFmtId="0" fontId="0" fillId="0" borderId="31" xfId="65" applyFill="1" applyBorder="1" applyAlignment="1" applyProtection="1">
      <alignment horizontal="left" vertical="center"/>
      <protection/>
    </xf>
    <xf numFmtId="0" fontId="3" fillId="0" borderId="0" xfId="65" applyFont="1" applyFill="1" applyBorder="1" applyAlignment="1" applyProtection="1">
      <alignment horizontal="left"/>
      <protection/>
    </xf>
    <xf numFmtId="0" fontId="3" fillId="0" borderId="24" xfId="65" applyFont="1" applyFill="1" applyBorder="1" applyAlignment="1" applyProtection="1">
      <alignment horizontal="right"/>
      <protection/>
    </xf>
    <xf numFmtId="0" fontId="3" fillId="0" borderId="0" xfId="65" applyFont="1" applyFill="1" applyBorder="1" applyAlignment="1" applyProtection="1">
      <alignment horizontal="right"/>
      <protection/>
    </xf>
    <xf numFmtId="38" fontId="5" fillId="0" borderId="24" xfId="51" applyFont="1" applyFill="1" applyBorder="1" applyAlignment="1" applyProtection="1">
      <alignment horizontal="right"/>
      <protection/>
    </xf>
    <xf numFmtId="38" fontId="5" fillId="0" borderId="0" xfId="51" applyFont="1" applyFill="1" applyBorder="1" applyAlignment="1" applyProtection="1">
      <alignment horizontal="right"/>
      <protection/>
    </xf>
    <xf numFmtId="38" fontId="5" fillId="0" borderId="45" xfId="51" applyFont="1" applyFill="1" applyBorder="1" applyAlignment="1" applyProtection="1">
      <alignment horizontal="right"/>
      <protection/>
    </xf>
    <xf numFmtId="38" fontId="3" fillId="0" borderId="24" xfId="51" applyFont="1" applyFill="1" applyBorder="1" applyAlignment="1" applyProtection="1">
      <alignment horizontal="center"/>
      <protection/>
    </xf>
    <xf numFmtId="38" fontId="3" fillId="0" borderId="45" xfId="51" applyFont="1" applyFill="1" applyBorder="1" applyAlignment="1" applyProtection="1">
      <alignment horizontal="center"/>
      <protection/>
    </xf>
    <xf numFmtId="0" fontId="0" fillId="0" borderId="0" xfId="65" applyFill="1" applyBorder="1" applyAlignment="1" applyProtection="1">
      <alignment horizontal="center" vertical="center"/>
      <protection/>
    </xf>
    <xf numFmtId="0" fontId="0" fillId="0" borderId="32" xfId="65" applyFill="1" applyBorder="1" applyAlignment="1" applyProtection="1">
      <alignment horizontal="center" vertical="center"/>
      <protection/>
    </xf>
    <xf numFmtId="0" fontId="0" fillId="0" borderId="42" xfId="65" applyFill="1" applyBorder="1" applyAlignment="1" applyProtection="1">
      <alignment horizontal="center" vertical="center"/>
      <protection/>
    </xf>
    <xf numFmtId="0" fontId="0" fillId="0" borderId="139" xfId="65" applyFill="1" applyBorder="1" applyAlignment="1" applyProtection="1">
      <alignment horizontal="center" vertical="center"/>
      <protection/>
    </xf>
    <xf numFmtId="0" fontId="0" fillId="0" borderId="44" xfId="65" applyFill="1" applyBorder="1" applyAlignment="1" applyProtection="1">
      <alignment horizontal="center" vertical="center"/>
      <protection/>
    </xf>
    <xf numFmtId="0" fontId="0" fillId="0" borderId="17" xfId="65" applyFill="1" applyBorder="1" applyAlignment="1" applyProtection="1">
      <alignment horizontal="center" vertical="center"/>
      <protection/>
    </xf>
    <xf numFmtId="0" fontId="0" fillId="0" borderId="16" xfId="65" applyFill="1" applyBorder="1" applyAlignment="1" applyProtection="1">
      <alignment horizontal="center" vertical="center"/>
      <protection/>
    </xf>
    <xf numFmtId="0" fontId="0" fillId="0" borderId="18" xfId="65" applyFill="1" applyBorder="1" applyAlignment="1" applyProtection="1">
      <alignment horizontal="center" vertical="center"/>
      <protection/>
    </xf>
    <xf numFmtId="0" fontId="0" fillId="0" borderId="57" xfId="65" applyFill="1" applyBorder="1" applyAlignment="1" applyProtection="1">
      <alignment horizontal="center" vertical="center"/>
      <protection/>
    </xf>
    <xf numFmtId="0" fontId="0" fillId="0" borderId="15" xfId="65" applyFill="1" applyBorder="1" applyAlignment="1" applyProtection="1">
      <alignment horizontal="center" vertical="center"/>
      <protection/>
    </xf>
    <xf numFmtId="0" fontId="0" fillId="0" borderId="59" xfId="65" applyFill="1" applyBorder="1" applyAlignment="1" applyProtection="1">
      <alignment horizontal="center" vertical="center"/>
      <protection/>
    </xf>
    <xf numFmtId="186" fontId="13" fillId="0" borderId="51" xfId="65" applyNumberFormat="1" applyFont="1" applyFill="1" applyBorder="1" applyAlignment="1" applyProtection="1">
      <alignment horizontal="center" vertical="center"/>
      <protection/>
    </xf>
    <xf numFmtId="186" fontId="13" fillId="0" borderId="15" xfId="65" applyNumberFormat="1" applyFont="1" applyFill="1" applyBorder="1" applyAlignment="1" applyProtection="1">
      <alignment horizontal="center" vertical="center"/>
      <protection/>
    </xf>
    <xf numFmtId="186" fontId="13" fillId="0" borderId="59" xfId="65" applyNumberFormat="1" applyFont="1" applyFill="1" applyBorder="1" applyAlignment="1" applyProtection="1">
      <alignment horizontal="center" vertical="center"/>
      <protection/>
    </xf>
    <xf numFmtId="0" fontId="0" fillId="0" borderId="51" xfId="65" applyFill="1" applyBorder="1" applyAlignment="1" applyProtection="1">
      <alignment horizontal="center" vertical="center"/>
      <protection/>
    </xf>
    <xf numFmtId="0" fontId="0" fillId="0" borderId="36" xfId="65" applyFill="1" applyBorder="1" applyAlignment="1" applyProtection="1">
      <alignment horizontal="center" vertical="center"/>
      <protection/>
    </xf>
    <xf numFmtId="0" fontId="0" fillId="0" borderId="20" xfId="65" applyFill="1" applyBorder="1" applyAlignment="1" applyProtection="1">
      <alignment horizontal="center" vertical="center"/>
      <protection/>
    </xf>
    <xf numFmtId="0" fontId="3" fillId="0" borderId="0" xfId="65" applyFont="1" applyFill="1" applyAlignment="1" applyProtection="1">
      <alignment horizontal="left"/>
      <protection/>
    </xf>
    <xf numFmtId="0" fontId="0" fillId="0" borderId="11" xfId="65" applyFill="1" applyBorder="1" applyAlignment="1" applyProtection="1">
      <alignment horizontal="center" vertical="center"/>
      <protection/>
    </xf>
    <xf numFmtId="0" fontId="0" fillId="0" borderId="12" xfId="65" applyFill="1" applyBorder="1" applyAlignment="1" applyProtection="1">
      <alignment horizontal="center" vertical="center"/>
      <protection/>
    </xf>
    <xf numFmtId="0" fontId="0" fillId="0" borderId="13" xfId="65" applyFill="1" applyBorder="1" applyAlignment="1" applyProtection="1">
      <alignment horizontal="center" vertical="center"/>
      <protection/>
    </xf>
    <xf numFmtId="0" fontId="4" fillId="0" borderId="14" xfId="65" applyFont="1" applyFill="1" applyBorder="1" applyAlignment="1" applyProtection="1">
      <alignment horizontal="center"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4" fillId="0" borderId="13" xfId="65" applyFont="1" applyFill="1" applyBorder="1" applyAlignment="1" applyProtection="1">
      <alignment horizontal="center" vertical="center"/>
      <protection/>
    </xf>
    <xf numFmtId="0" fontId="0" fillId="0" borderId="14" xfId="65" applyFill="1" applyBorder="1" applyAlignment="1" applyProtection="1">
      <alignment horizontal="center" vertical="center"/>
      <protection/>
    </xf>
    <xf numFmtId="0" fontId="13" fillId="0" borderId="51" xfId="65" applyFont="1" applyFill="1" applyBorder="1" applyAlignment="1" applyProtection="1">
      <alignment horizontal="center" vertical="center"/>
      <protection/>
    </xf>
    <xf numFmtId="0" fontId="13" fillId="0" borderId="15" xfId="65" applyFont="1" applyFill="1" applyBorder="1" applyAlignment="1" applyProtection="1">
      <alignment horizontal="center" vertical="center"/>
      <protection/>
    </xf>
    <xf numFmtId="0" fontId="13" fillId="0" borderId="59" xfId="65" applyFont="1" applyFill="1" applyBorder="1" applyAlignment="1" applyProtection="1">
      <alignment horizontal="center" vertical="center"/>
      <protection/>
    </xf>
    <xf numFmtId="38" fontId="13" fillId="0" borderId="51" xfId="65" applyNumberFormat="1" applyFont="1" applyFill="1" applyBorder="1" applyAlignment="1" applyProtection="1">
      <alignment horizontal="right" vertical="center"/>
      <protection/>
    </xf>
    <xf numFmtId="0" fontId="13" fillId="0" borderId="15" xfId="65" applyFont="1" applyFill="1" applyBorder="1" applyAlignment="1" applyProtection="1">
      <alignment horizontal="right" vertical="center"/>
      <protection/>
    </xf>
    <xf numFmtId="0" fontId="4" fillId="0" borderId="14" xfId="65" applyFont="1" applyFill="1" applyBorder="1" applyAlignment="1" applyProtection="1">
      <alignment horizontal="left" vertical="top"/>
      <protection/>
    </xf>
    <xf numFmtId="0" fontId="4" fillId="0" borderId="12" xfId="65" applyFont="1" applyFill="1" applyBorder="1" applyAlignment="1" applyProtection="1">
      <alignment horizontal="left" vertical="top"/>
      <protection/>
    </xf>
    <xf numFmtId="0" fontId="4" fillId="0" borderId="43" xfId="65" applyFont="1" applyFill="1" applyBorder="1" applyAlignment="1" applyProtection="1">
      <alignment horizontal="left" vertical="top"/>
      <protection/>
    </xf>
    <xf numFmtId="0" fontId="0" fillId="0" borderId="15" xfId="65" applyFont="1" applyFill="1" applyBorder="1" applyAlignment="1" applyProtection="1">
      <alignment horizontal="left" vertical="center" indent="2"/>
      <protection/>
    </xf>
    <xf numFmtId="0" fontId="0" fillId="0" borderId="47" xfId="65" applyFont="1" applyFill="1" applyBorder="1" applyAlignment="1" applyProtection="1">
      <alignment horizontal="left" vertical="center" indent="2"/>
      <protection/>
    </xf>
    <xf numFmtId="0" fontId="4" fillId="0" borderId="14" xfId="65" applyFont="1" applyFill="1" applyBorder="1" applyAlignment="1" applyProtection="1">
      <alignment horizontal="right" vertical="center"/>
      <protection/>
    </xf>
    <xf numFmtId="0" fontId="4" fillId="0" borderId="12" xfId="65" applyFont="1" applyFill="1" applyBorder="1" applyAlignment="1" applyProtection="1">
      <alignment horizontal="right" vertical="center"/>
      <protection/>
    </xf>
    <xf numFmtId="0" fontId="4" fillId="0" borderId="28" xfId="65" applyFont="1" applyFill="1" applyBorder="1" applyAlignment="1" applyProtection="1">
      <alignment horizontal="right" vertical="center"/>
      <protection/>
    </xf>
    <xf numFmtId="0" fontId="4" fillId="0" borderId="29" xfId="65" applyFont="1" applyFill="1" applyBorder="1" applyAlignment="1" applyProtection="1">
      <alignment horizontal="right" vertical="center"/>
      <protection/>
    </xf>
    <xf numFmtId="38" fontId="13" fillId="0" borderId="83" xfId="0" applyNumberFormat="1" applyFont="1" applyFill="1" applyBorder="1" applyAlignment="1" applyProtection="1">
      <alignment horizontal="right" vertical="center"/>
      <protection/>
    </xf>
    <xf numFmtId="0" fontId="13" fillId="0" borderId="102" xfId="0" applyFont="1" applyFill="1" applyBorder="1" applyAlignment="1" applyProtection="1">
      <alignment horizontal="right" vertical="center"/>
      <protection/>
    </xf>
    <xf numFmtId="38" fontId="20" fillId="7" borderId="94" xfId="52" applyFont="1" applyFill="1" applyBorder="1" applyAlignment="1" applyProtection="1">
      <alignment horizontal="righ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Followed Hyperlink" xfId="69"/>
    <cellStyle name="良い" xfId="70"/>
  </cellStyles>
  <dxfs count="407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104775</xdr:rowOff>
    </xdr:from>
    <xdr:to>
      <xdr:col>6</xdr:col>
      <xdr:colOff>476250</xdr:colOff>
      <xdr:row>4</xdr:row>
      <xdr:rowOff>28575</xdr:rowOff>
    </xdr:to>
    <xdr:grpSp>
      <xdr:nvGrpSpPr>
        <xdr:cNvPr id="1" name="グループ化 4"/>
        <xdr:cNvGrpSpPr>
          <a:grpSpLocks/>
        </xdr:cNvGrpSpPr>
      </xdr:nvGrpSpPr>
      <xdr:grpSpPr>
        <a:xfrm>
          <a:off x="4829175" y="323850"/>
          <a:ext cx="2266950" cy="333375"/>
          <a:chOff x="4238625" y="106598"/>
          <a:chExt cx="2266950" cy="336759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4238625" y="164352"/>
            <a:ext cx="466992" cy="1539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657444" y="106598"/>
            <a:ext cx="1848131" cy="3367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＝料金改定、新設箇所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048875" y="1162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85725" cy="285750"/>
    <xdr:sp fLocksText="0">
      <xdr:nvSpPr>
        <xdr:cNvPr id="2" name="Text Box 1"/>
        <xdr:cNvSpPr txBox="1">
          <a:spLocks noChangeArrowheads="1"/>
        </xdr:cNvSpPr>
      </xdr:nvSpPr>
      <xdr:spPr>
        <a:xfrm>
          <a:off x="7305675" y="45243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048875" y="1162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7305675" y="62579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7305675" y="62579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7305675" y="62579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10048875" y="1162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85725" cy="285750"/>
    <xdr:sp fLocksText="0">
      <xdr:nvSpPr>
        <xdr:cNvPr id="8" name="Text Box 1"/>
        <xdr:cNvSpPr txBox="1">
          <a:spLocks noChangeArrowheads="1"/>
        </xdr:cNvSpPr>
      </xdr:nvSpPr>
      <xdr:spPr>
        <a:xfrm>
          <a:off x="7305675" y="47720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10048875" y="1162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285750"/>
    <xdr:sp fLocksText="0">
      <xdr:nvSpPr>
        <xdr:cNvPr id="10" name="Text Box 1"/>
        <xdr:cNvSpPr txBox="1">
          <a:spLocks noChangeArrowheads="1"/>
        </xdr:cNvSpPr>
      </xdr:nvSpPr>
      <xdr:spPr>
        <a:xfrm>
          <a:off x="7305675" y="62579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7305675" y="62579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12" name="Text Box 1"/>
        <xdr:cNvSpPr txBox="1">
          <a:spLocks noChangeArrowheads="1"/>
        </xdr:cNvSpPr>
      </xdr:nvSpPr>
      <xdr:spPr>
        <a:xfrm>
          <a:off x="7305675" y="35337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3" name="Text Box 1"/>
        <xdr:cNvSpPr txBox="1">
          <a:spLocks noChangeArrowheads="1"/>
        </xdr:cNvSpPr>
      </xdr:nvSpPr>
      <xdr:spPr>
        <a:xfrm>
          <a:off x="4591050" y="35337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4" name="Text Box 2"/>
        <xdr:cNvSpPr txBox="1">
          <a:spLocks noChangeArrowheads="1"/>
        </xdr:cNvSpPr>
      </xdr:nvSpPr>
      <xdr:spPr>
        <a:xfrm>
          <a:off x="4591050" y="32861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5" name="Text Box 1"/>
        <xdr:cNvSpPr txBox="1">
          <a:spLocks noChangeArrowheads="1"/>
        </xdr:cNvSpPr>
      </xdr:nvSpPr>
      <xdr:spPr>
        <a:xfrm>
          <a:off x="4591050" y="35337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6" name="Text Box 2"/>
        <xdr:cNvSpPr txBox="1">
          <a:spLocks noChangeArrowheads="1"/>
        </xdr:cNvSpPr>
      </xdr:nvSpPr>
      <xdr:spPr>
        <a:xfrm>
          <a:off x="4591050" y="32861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7" name="Text Box 1"/>
        <xdr:cNvSpPr txBox="1">
          <a:spLocks noChangeArrowheads="1"/>
        </xdr:cNvSpPr>
      </xdr:nvSpPr>
      <xdr:spPr>
        <a:xfrm>
          <a:off x="4591050" y="35337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8" name="Text Box 2"/>
        <xdr:cNvSpPr txBox="1">
          <a:spLocks noChangeArrowheads="1"/>
        </xdr:cNvSpPr>
      </xdr:nvSpPr>
      <xdr:spPr>
        <a:xfrm>
          <a:off x="4591050" y="32861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591050" y="32861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38125"/>
    <xdr:sp fLocksText="0">
      <xdr:nvSpPr>
        <xdr:cNvPr id="20" name="Text Box 4"/>
        <xdr:cNvSpPr txBox="1">
          <a:spLocks noChangeArrowheads="1"/>
        </xdr:cNvSpPr>
      </xdr:nvSpPr>
      <xdr:spPr>
        <a:xfrm>
          <a:off x="4591050" y="3038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21" name="Text Box 1"/>
        <xdr:cNvSpPr txBox="1">
          <a:spLocks noChangeArrowheads="1"/>
        </xdr:cNvSpPr>
      </xdr:nvSpPr>
      <xdr:spPr>
        <a:xfrm>
          <a:off x="4591050" y="32861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38125"/>
    <xdr:sp fLocksText="0">
      <xdr:nvSpPr>
        <xdr:cNvPr id="22" name="Text Box 1"/>
        <xdr:cNvSpPr txBox="1">
          <a:spLocks noChangeArrowheads="1"/>
        </xdr:cNvSpPr>
      </xdr:nvSpPr>
      <xdr:spPr>
        <a:xfrm>
          <a:off x="4591050" y="3038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23" name="Text Box 1"/>
        <xdr:cNvSpPr txBox="1">
          <a:spLocks noChangeArrowheads="1"/>
        </xdr:cNvSpPr>
      </xdr:nvSpPr>
      <xdr:spPr>
        <a:xfrm>
          <a:off x="4591050" y="35337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24" name="Text Box 2"/>
        <xdr:cNvSpPr txBox="1">
          <a:spLocks noChangeArrowheads="1"/>
        </xdr:cNvSpPr>
      </xdr:nvSpPr>
      <xdr:spPr>
        <a:xfrm>
          <a:off x="4591050" y="32861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25" name="Text Box 1"/>
        <xdr:cNvSpPr txBox="1">
          <a:spLocks noChangeArrowheads="1"/>
        </xdr:cNvSpPr>
      </xdr:nvSpPr>
      <xdr:spPr>
        <a:xfrm>
          <a:off x="4591050" y="35337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26" name="Text Box 1"/>
        <xdr:cNvSpPr txBox="1">
          <a:spLocks noChangeArrowheads="1"/>
        </xdr:cNvSpPr>
      </xdr:nvSpPr>
      <xdr:spPr>
        <a:xfrm>
          <a:off x="4591050" y="32861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27" name="Text Box 1"/>
        <xdr:cNvSpPr txBox="1">
          <a:spLocks noChangeArrowheads="1"/>
        </xdr:cNvSpPr>
      </xdr:nvSpPr>
      <xdr:spPr>
        <a:xfrm>
          <a:off x="4591050" y="32861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28" name="Text Box 1"/>
        <xdr:cNvSpPr txBox="1">
          <a:spLocks noChangeArrowheads="1"/>
        </xdr:cNvSpPr>
      </xdr:nvSpPr>
      <xdr:spPr>
        <a:xfrm>
          <a:off x="4591050" y="32861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29" name="Text Box 1"/>
        <xdr:cNvSpPr txBox="1">
          <a:spLocks noChangeArrowheads="1"/>
        </xdr:cNvSpPr>
      </xdr:nvSpPr>
      <xdr:spPr>
        <a:xfrm>
          <a:off x="4591050" y="32861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30" name="Text Box 1"/>
        <xdr:cNvSpPr txBox="1">
          <a:spLocks noChangeArrowheads="1"/>
        </xdr:cNvSpPr>
      </xdr:nvSpPr>
      <xdr:spPr>
        <a:xfrm>
          <a:off x="4591050" y="32861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9810750" y="1171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7181850" y="32956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9810750" y="1171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7181850" y="55245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7181850" y="55245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7181850" y="55245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7181850" y="55245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8" name="Text Box 1"/>
        <xdr:cNvSpPr txBox="1">
          <a:spLocks noChangeArrowheads="1"/>
        </xdr:cNvSpPr>
      </xdr:nvSpPr>
      <xdr:spPr>
        <a:xfrm>
          <a:off x="7181850" y="35433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9" name="Text Box 1"/>
        <xdr:cNvSpPr txBox="1">
          <a:spLocks noChangeArrowheads="1"/>
        </xdr:cNvSpPr>
      </xdr:nvSpPr>
      <xdr:spPr>
        <a:xfrm>
          <a:off x="4591050" y="35433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0" name="Text Box 2"/>
        <xdr:cNvSpPr txBox="1">
          <a:spLocks noChangeArrowheads="1"/>
        </xdr:cNvSpPr>
      </xdr:nvSpPr>
      <xdr:spPr>
        <a:xfrm>
          <a:off x="45910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1" name="Text Box 1"/>
        <xdr:cNvSpPr txBox="1">
          <a:spLocks noChangeArrowheads="1"/>
        </xdr:cNvSpPr>
      </xdr:nvSpPr>
      <xdr:spPr>
        <a:xfrm>
          <a:off x="4591050" y="35433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2" name="Text Box 2"/>
        <xdr:cNvSpPr txBox="1">
          <a:spLocks noChangeArrowheads="1"/>
        </xdr:cNvSpPr>
      </xdr:nvSpPr>
      <xdr:spPr>
        <a:xfrm>
          <a:off x="45910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3" name="Text Box 1"/>
        <xdr:cNvSpPr txBox="1">
          <a:spLocks noChangeArrowheads="1"/>
        </xdr:cNvSpPr>
      </xdr:nvSpPr>
      <xdr:spPr>
        <a:xfrm>
          <a:off x="4591050" y="35433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4" name="Text Box 2"/>
        <xdr:cNvSpPr txBox="1">
          <a:spLocks noChangeArrowheads="1"/>
        </xdr:cNvSpPr>
      </xdr:nvSpPr>
      <xdr:spPr>
        <a:xfrm>
          <a:off x="45910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5" name="Text Box 3"/>
        <xdr:cNvSpPr txBox="1">
          <a:spLocks noChangeArrowheads="1"/>
        </xdr:cNvSpPr>
      </xdr:nvSpPr>
      <xdr:spPr>
        <a:xfrm>
          <a:off x="45910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38125"/>
    <xdr:sp fLocksText="0">
      <xdr:nvSpPr>
        <xdr:cNvPr id="16" name="Text Box 4"/>
        <xdr:cNvSpPr txBox="1">
          <a:spLocks noChangeArrowheads="1"/>
        </xdr:cNvSpPr>
      </xdr:nvSpPr>
      <xdr:spPr>
        <a:xfrm>
          <a:off x="4591050" y="30480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7" name="Text Box 1"/>
        <xdr:cNvSpPr txBox="1">
          <a:spLocks noChangeArrowheads="1"/>
        </xdr:cNvSpPr>
      </xdr:nvSpPr>
      <xdr:spPr>
        <a:xfrm>
          <a:off x="45910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38125"/>
    <xdr:sp fLocksText="0">
      <xdr:nvSpPr>
        <xdr:cNvPr id="18" name="Text Box 1"/>
        <xdr:cNvSpPr txBox="1">
          <a:spLocks noChangeArrowheads="1"/>
        </xdr:cNvSpPr>
      </xdr:nvSpPr>
      <xdr:spPr>
        <a:xfrm>
          <a:off x="4591050" y="30480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9" name="Text Box 1"/>
        <xdr:cNvSpPr txBox="1">
          <a:spLocks noChangeArrowheads="1"/>
        </xdr:cNvSpPr>
      </xdr:nvSpPr>
      <xdr:spPr>
        <a:xfrm>
          <a:off x="4591050" y="35433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285750"/>
    <xdr:sp fLocksText="0">
      <xdr:nvSpPr>
        <xdr:cNvPr id="20" name="Text Box 1"/>
        <xdr:cNvSpPr txBox="1">
          <a:spLocks noChangeArrowheads="1"/>
        </xdr:cNvSpPr>
      </xdr:nvSpPr>
      <xdr:spPr>
        <a:xfrm>
          <a:off x="718185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285750"/>
    <xdr:sp fLocksText="0">
      <xdr:nvSpPr>
        <xdr:cNvPr id="21" name="Text Box 1"/>
        <xdr:cNvSpPr txBox="1">
          <a:spLocks noChangeArrowheads="1"/>
        </xdr:cNvSpPr>
      </xdr:nvSpPr>
      <xdr:spPr>
        <a:xfrm>
          <a:off x="718185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285750"/>
    <xdr:sp fLocksText="0">
      <xdr:nvSpPr>
        <xdr:cNvPr id="22" name="Text Box 1"/>
        <xdr:cNvSpPr txBox="1">
          <a:spLocks noChangeArrowheads="1"/>
        </xdr:cNvSpPr>
      </xdr:nvSpPr>
      <xdr:spPr>
        <a:xfrm>
          <a:off x="718185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285750"/>
    <xdr:sp fLocksText="0">
      <xdr:nvSpPr>
        <xdr:cNvPr id="23" name="Text Box 1"/>
        <xdr:cNvSpPr txBox="1">
          <a:spLocks noChangeArrowheads="1"/>
        </xdr:cNvSpPr>
      </xdr:nvSpPr>
      <xdr:spPr>
        <a:xfrm>
          <a:off x="7181850" y="5524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304800"/>
    <xdr:sp fLocksText="0">
      <xdr:nvSpPr>
        <xdr:cNvPr id="24" name="Text Box 1"/>
        <xdr:cNvSpPr txBox="1">
          <a:spLocks noChangeArrowheads="1"/>
        </xdr:cNvSpPr>
      </xdr:nvSpPr>
      <xdr:spPr>
        <a:xfrm>
          <a:off x="7181850" y="55245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048875" y="1171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85725" cy="285750"/>
    <xdr:sp fLocksText="0">
      <xdr:nvSpPr>
        <xdr:cNvPr id="2" name="Text Box 1"/>
        <xdr:cNvSpPr txBox="1">
          <a:spLocks noChangeArrowheads="1"/>
        </xdr:cNvSpPr>
      </xdr:nvSpPr>
      <xdr:spPr>
        <a:xfrm>
          <a:off x="7305675" y="47815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048875" y="1171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7305675" y="67627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10048875" y="1171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7305675" y="32956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10048875" y="1171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85725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7305675" y="60198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85725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7305675" y="60198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7305675" y="67627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7305675" y="67627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12" name="Text Box 1"/>
        <xdr:cNvSpPr txBox="1">
          <a:spLocks noChangeArrowheads="1"/>
        </xdr:cNvSpPr>
      </xdr:nvSpPr>
      <xdr:spPr>
        <a:xfrm>
          <a:off x="7305675" y="35433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3" name="Text Box 1"/>
        <xdr:cNvSpPr txBox="1">
          <a:spLocks noChangeArrowheads="1"/>
        </xdr:cNvSpPr>
      </xdr:nvSpPr>
      <xdr:spPr>
        <a:xfrm>
          <a:off x="4591050" y="35433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4" name="Text Box 2"/>
        <xdr:cNvSpPr txBox="1">
          <a:spLocks noChangeArrowheads="1"/>
        </xdr:cNvSpPr>
      </xdr:nvSpPr>
      <xdr:spPr>
        <a:xfrm>
          <a:off x="45910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5" name="Text Box 1"/>
        <xdr:cNvSpPr txBox="1">
          <a:spLocks noChangeArrowheads="1"/>
        </xdr:cNvSpPr>
      </xdr:nvSpPr>
      <xdr:spPr>
        <a:xfrm>
          <a:off x="4591050" y="35433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6" name="Text Box 2"/>
        <xdr:cNvSpPr txBox="1">
          <a:spLocks noChangeArrowheads="1"/>
        </xdr:cNvSpPr>
      </xdr:nvSpPr>
      <xdr:spPr>
        <a:xfrm>
          <a:off x="45910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7" name="Text Box 1"/>
        <xdr:cNvSpPr txBox="1">
          <a:spLocks noChangeArrowheads="1"/>
        </xdr:cNvSpPr>
      </xdr:nvSpPr>
      <xdr:spPr>
        <a:xfrm>
          <a:off x="4591050" y="35433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8" name="Text Box 2"/>
        <xdr:cNvSpPr txBox="1">
          <a:spLocks noChangeArrowheads="1"/>
        </xdr:cNvSpPr>
      </xdr:nvSpPr>
      <xdr:spPr>
        <a:xfrm>
          <a:off x="45910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5910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38125"/>
    <xdr:sp fLocksText="0">
      <xdr:nvSpPr>
        <xdr:cNvPr id="20" name="Text Box 4"/>
        <xdr:cNvSpPr txBox="1">
          <a:spLocks noChangeArrowheads="1"/>
        </xdr:cNvSpPr>
      </xdr:nvSpPr>
      <xdr:spPr>
        <a:xfrm>
          <a:off x="4591050" y="30480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21" name="Text Box 1"/>
        <xdr:cNvSpPr txBox="1">
          <a:spLocks noChangeArrowheads="1"/>
        </xdr:cNvSpPr>
      </xdr:nvSpPr>
      <xdr:spPr>
        <a:xfrm>
          <a:off x="45910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38125"/>
    <xdr:sp fLocksText="0">
      <xdr:nvSpPr>
        <xdr:cNvPr id="22" name="Text Box 1"/>
        <xdr:cNvSpPr txBox="1">
          <a:spLocks noChangeArrowheads="1"/>
        </xdr:cNvSpPr>
      </xdr:nvSpPr>
      <xdr:spPr>
        <a:xfrm>
          <a:off x="4591050" y="30480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23" name="Text Box 1"/>
        <xdr:cNvSpPr txBox="1">
          <a:spLocks noChangeArrowheads="1"/>
        </xdr:cNvSpPr>
      </xdr:nvSpPr>
      <xdr:spPr>
        <a:xfrm>
          <a:off x="4591050" y="35433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24" name="Text Box 1"/>
        <xdr:cNvSpPr txBox="1">
          <a:spLocks noChangeArrowheads="1"/>
        </xdr:cNvSpPr>
      </xdr:nvSpPr>
      <xdr:spPr>
        <a:xfrm>
          <a:off x="45910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285750"/>
    <xdr:sp fLocksText="0">
      <xdr:nvSpPr>
        <xdr:cNvPr id="25" name="Text Box 1"/>
        <xdr:cNvSpPr txBox="1">
          <a:spLocks noChangeArrowheads="1"/>
        </xdr:cNvSpPr>
      </xdr:nvSpPr>
      <xdr:spPr>
        <a:xfrm>
          <a:off x="7305675" y="67627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285750"/>
    <xdr:sp fLocksText="0">
      <xdr:nvSpPr>
        <xdr:cNvPr id="26" name="Text Box 1"/>
        <xdr:cNvSpPr txBox="1">
          <a:spLocks noChangeArrowheads="1"/>
        </xdr:cNvSpPr>
      </xdr:nvSpPr>
      <xdr:spPr>
        <a:xfrm>
          <a:off x="7305675" y="67627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285750"/>
    <xdr:sp fLocksText="0">
      <xdr:nvSpPr>
        <xdr:cNvPr id="27" name="Text Box 1"/>
        <xdr:cNvSpPr txBox="1">
          <a:spLocks noChangeArrowheads="1"/>
        </xdr:cNvSpPr>
      </xdr:nvSpPr>
      <xdr:spPr>
        <a:xfrm>
          <a:off x="7305675" y="67627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285750"/>
    <xdr:sp fLocksText="0">
      <xdr:nvSpPr>
        <xdr:cNvPr id="28" name="Text Box 1"/>
        <xdr:cNvSpPr txBox="1">
          <a:spLocks noChangeArrowheads="1"/>
        </xdr:cNvSpPr>
      </xdr:nvSpPr>
      <xdr:spPr>
        <a:xfrm>
          <a:off x="7305675" y="67627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7305675" y="67627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048875" y="1162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285750"/>
    <xdr:sp fLocksText="0">
      <xdr:nvSpPr>
        <xdr:cNvPr id="2" name="Text Box 1"/>
        <xdr:cNvSpPr txBox="1">
          <a:spLocks noChangeArrowheads="1"/>
        </xdr:cNvSpPr>
      </xdr:nvSpPr>
      <xdr:spPr>
        <a:xfrm>
          <a:off x="7305675" y="37814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048875" y="1162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7305675" y="77438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266700"/>
    <xdr:sp fLocksText="0">
      <xdr:nvSpPr>
        <xdr:cNvPr id="5" name="Text Box 2"/>
        <xdr:cNvSpPr txBox="1">
          <a:spLocks noChangeArrowheads="1"/>
        </xdr:cNvSpPr>
      </xdr:nvSpPr>
      <xdr:spPr>
        <a:xfrm>
          <a:off x="7305675" y="67532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10048875" y="1162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85725" cy="285750"/>
    <xdr:sp fLocksText="0">
      <xdr:nvSpPr>
        <xdr:cNvPr id="7" name="Text Box 1"/>
        <xdr:cNvSpPr txBox="1">
          <a:spLocks noChangeArrowheads="1"/>
        </xdr:cNvSpPr>
      </xdr:nvSpPr>
      <xdr:spPr>
        <a:xfrm>
          <a:off x="7305675" y="47720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10048875" y="1162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285750"/>
    <xdr:sp fLocksText="0">
      <xdr:nvSpPr>
        <xdr:cNvPr id="9" name="Text Box 1"/>
        <xdr:cNvSpPr txBox="1">
          <a:spLocks noChangeArrowheads="1"/>
        </xdr:cNvSpPr>
      </xdr:nvSpPr>
      <xdr:spPr>
        <a:xfrm>
          <a:off x="7305675" y="77438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10048875" y="1162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7305675" y="32861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10048875" y="1162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85725" cy="304800"/>
    <xdr:sp fLocksText="0">
      <xdr:nvSpPr>
        <xdr:cNvPr id="13" name="Text Box 1"/>
        <xdr:cNvSpPr txBox="1">
          <a:spLocks noChangeArrowheads="1"/>
        </xdr:cNvSpPr>
      </xdr:nvSpPr>
      <xdr:spPr>
        <a:xfrm>
          <a:off x="7305675" y="60102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85725" cy="304800"/>
    <xdr:sp fLocksText="0">
      <xdr:nvSpPr>
        <xdr:cNvPr id="14" name="Text Box 1"/>
        <xdr:cNvSpPr txBox="1">
          <a:spLocks noChangeArrowheads="1"/>
        </xdr:cNvSpPr>
      </xdr:nvSpPr>
      <xdr:spPr>
        <a:xfrm>
          <a:off x="7305675" y="60102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304800"/>
    <xdr:sp fLocksText="0">
      <xdr:nvSpPr>
        <xdr:cNvPr id="15" name="Text Box 1"/>
        <xdr:cNvSpPr txBox="1">
          <a:spLocks noChangeArrowheads="1"/>
        </xdr:cNvSpPr>
      </xdr:nvSpPr>
      <xdr:spPr>
        <a:xfrm>
          <a:off x="7305675" y="77438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304800"/>
    <xdr:sp fLocksText="0">
      <xdr:nvSpPr>
        <xdr:cNvPr id="16" name="Text Box 1"/>
        <xdr:cNvSpPr txBox="1">
          <a:spLocks noChangeArrowheads="1"/>
        </xdr:cNvSpPr>
      </xdr:nvSpPr>
      <xdr:spPr>
        <a:xfrm>
          <a:off x="7305675" y="77438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7305675" y="35337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18" name="Text Box 1"/>
        <xdr:cNvSpPr txBox="1">
          <a:spLocks noChangeArrowheads="1"/>
        </xdr:cNvSpPr>
      </xdr:nvSpPr>
      <xdr:spPr>
        <a:xfrm>
          <a:off x="459105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19" name="Text Box 2"/>
        <xdr:cNvSpPr txBox="1">
          <a:spLocks noChangeArrowheads="1"/>
        </xdr:cNvSpPr>
      </xdr:nvSpPr>
      <xdr:spPr>
        <a:xfrm>
          <a:off x="4591050" y="3286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20" name="Text Box 1"/>
        <xdr:cNvSpPr txBox="1">
          <a:spLocks noChangeArrowheads="1"/>
        </xdr:cNvSpPr>
      </xdr:nvSpPr>
      <xdr:spPr>
        <a:xfrm>
          <a:off x="459105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21" name="Text Box 2"/>
        <xdr:cNvSpPr txBox="1">
          <a:spLocks noChangeArrowheads="1"/>
        </xdr:cNvSpPr>
      </xdr:nvSpPr>
      <xdr:spPr>
        <a:xfrm>
          <a:off x="4591050" y="3286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22" name="Text Box 1"/>
        <xdr:cNvSpPr txBox="1">
          <a:spLocks noChangeArrowheads="1"/>
        </xdr:cNvSpPr>
      </xdr:nvSpPr>
      <xdr:spPr>
        <a:xfrm>
          <a:off x="459105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23" name="Text Box 2"/>
        <xdr:cNvSpPr txBox="1">
          <a:spLocks noChangeArrowheads="1"/>
        </xdr:cNvSpPr>
      </xdr:nvSpPr>
      <xdr:spPr>
        <a:xfrm>
          <a:off x="4591050" y="3286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24" name="Text Box 3"/>
        <xdr:cNvSpPr txBox="1">
          <a:spLocks noChangeArrowheads="1"/>
        </xdr:cNvSpPr>
      </xdr:nvSpPr>
      <xdr:spPr>
        <a:xfrm>
          <a:off x="4591050" y="3286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25" name="Text Box 1"/>
        <xdr:cNvSpPr txBox="1">
          <a:spLocks noChangeArrowheads="1"/>
        </xdr:cNvSpPr>
      </xdr:nvSpPr>
      <xdr:spPr>
        <a:xfrm>
          <a:off x="4591050" y="3286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26" name="Text Box 1"/>
        <xdr:cNvSpPr txBox="1">
          <a:spLocks noChangeArrowheads="1"/>
        </xdr:cNvSpPr>
      </xdr:nvSpPr>
      <xdr:spPr>
        <a:xfrm>
          <a:off x="459105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27" name="Text Box 1"/>
        <xdr:cNvSpPr txBox="1">
          <a:spLocks noChangeArrowheads="1"/>
        </xdr:cNvSpPr>
      </xdr:nvSpPr>
      <xdr:spPr>
        <a:xfrm>
          <a:off x="459105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285750"/>
    <xdr:sp fLocksText="0">
      <xdr:nvSpPr>
        <xdr:cNvPr id="28" name="Text Box 1"/>
        <xdr:cNvSpPr txBox="1">
          <a:spLocks noChangeArrowheads="1"/>
        </xdr:cNvSpPr>
      </xdr:nvSpPr>
      <xdr:spPr>
        <a:xfrm>
          <a:off x="7305675" y="77438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285750"/>
    <xdr:sp fLocksText="0">
      <xdr:nvSpPr>
        <xdr:cNvPr id="29" name="Text Box 1"/>
        <xdr:cNvSpPr txBox="1">
          <a:spLocks noChangeArrowheads="1"/>
        </xdr:cNvSpPr>
      </xdr:nvSpPr>
      <xdr:spPr>
        <a:xfrm>
          <a:off x="7305675" y="77438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285750"/>
    <xdr:sp fLocksText="0">
      <xdr:nvSpPr>
        <xdr:cNvPr id="30" name="Text Box 1"/>
        <xdr:cNvSpPr txBox="1">
          <a:spLocks noChangeArrowheads="1"/>
        </xdr:cNvSpPr>
      </xdr:nvSpPr>
      <xdr:spPr>
        <a:xfrm>
          <a:off x="7305675" y="77438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285750"/>
    <xdr:sp fLocksText="0">
      <xdr:nvSpPr>
        <xdr:cNvPr id="31" name="Text Box 1"/>
        <xdr:cNvSpPr txBox="1">
          <a:spLocks noChangeArrowheads="1"/>
        </xdr:cNvSpPr>
      </xdr:nvSpPr>
      <xdr:spPr>
        <a:xfrm>
          <a:off x="7305675" y="77438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304800"/>
    <xdr:sp fLocksText="0">
      <xdr:nvSpPr>
        <xdr:cNvPr id="32" name="Text Box 1"/>
        <xdr:cNvSpPr txBox="1">
          <a:spLocks noChangeArrowheads="1"/>
        </xdr:cNvSpPr>
      </xdr:nvSpPr>
      <xdr:spPr>
        <a:xfrm>
          <a:off x="7305675" y="77438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11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7381875" y="32766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85725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10125075" y="9172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7381875" y="48958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85725" cy="247650"/>
    <xdr:sp fLocksText="0">
      <xdr:nvSpPr>
        <xdr:cNvPr id="4" name="Text Box 4"/>
        <xdr:cNvSpPr txBox="1">
          <a:spLocks noChangeArrowheads="1"/>
        </xdr:cNvSpPr>
      </xdr:nvSpPr>
      <xdr:spPr>
        <a:xfrm>
          <a:off x="4676775" y="58864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048875" y="10001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7305675" y="3438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048875" y="10001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7305675" y="82391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257175"/>
    <xdr:sp fLocksText="0">
      <xdr:nvSpPr>
        <xdr:cNvPr id="5" name="Text Box 2"/>
        <xdr:cNvSpPr txBox="1">
          <a:spLocks noChangeArrowheads="1"/>
        </xdr:cNvSpPr>
      </xdr:nvSpPr>
      <xdr:spPr>
        <a:xfrm>
          <a:off x="7305675" y="6181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10048875" y="10001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8572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7305675" y="43529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10048875" y="10001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85725" cy="285750"/>
    <xdr:sp fLocksText="0">
      <xdr:nvSpPr>
        <xdr:cNvPr id="9" name="Text Box 1"/>
        <xdr:cNvSpPr txBox="1">
          <a:spLocks noChangeArrowheads="1"/>
        </xdr:cNvSpPr>
      </xdr:nvSpPr>
      <xdr:spPr>
        <a:xfrm>
          <a:off x="7305675" y="82391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10048875" y="10001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95275"/>
    <xdr:sp fLocksText="0">
      <xdr:nvSpPr>
        <xdr:cNvPr id="11" name="Text Box 1"/>
        <xdr:cNvSpPr txBox="1">
          <a:spLocks noChangeArrowheads="1"/>
        </xdr:cNvSpPr>
      </xdr:nvSpPr>
      <xdr:spPr>
        <a:xfrm>
          <a:off x="7305675" y="29813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10048875" y="10001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85725" cy="295275"/>
    <xdr:sp fLocksText="0">
      <xdr:nvSpPr>
        <xdr:cNvPr id="13" name="Text Box 1"/>
        <xdr:cNvSpPr txBox="1">
          <a:spLocks noChangeArrowheads="1"/>
        </xdr:cNvSpPr>
      </xdr:nvSpPr>
      <xdr:spPr>
        <a:xfrm>
          <a:off x="7305675" y="54959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85725" cy="295275"/>
    <xdr:sp fLocksText="0">
      <xdr:nvSpPr>
        <xdr:cNvPr id="14" name="Text Box 1"/>
        <xdr:cNvSpPr txBox="1">
          <a:spLocks noChangeArrowheads="1"/>
        </xdr:cNvSpPr>
      </xdr:nvSpPr>
      <xdr:spPr>
        <a:xfrm>
          <a:off x="7305675" y="54959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85725" cy="304800"/>
    <xdr:sp fLocksText="0">
      <xdr:nvSpPr>
        <xdr:cNvPr id="15" name="Text Box 1"/>
        <xdr:cNvSpPr txBox="1">
          <a:spLocks noChangeArrowheads="1"/>
        </xdr:cNvSpPr>
      </xdr:nvSpPr>
      <xdr:spPr>
        <a:xfrm>
          <a:off x="7305675" y="82391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85725" cy="304800"/>
    <xdr:sp fLocksText="0">
      <xdr:nvSpPr>
        <xdr:cNvPr id="16" name="Text Box 1"/>
        <xdr:cNvSpPr txBox="1">
          <a:spLocks noChangeArrowheads="1"/>
        </xdr:cNvSpPr>
      </xdr:nvSpPr>
      <xdr:spPr>
        <a:xfrm>
          <a:off x="7305675" y="82391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7305675" y="32099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4591050" y="3209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19" name="Text Box 2"/>
        <xdr:cNvSpPr txBox="1">
          <a:spLocks noChangeArrowheads="1"/>
        </xdr:cNvSpPr>
      </xdr:nvSpPr>
      <xdr:spPr>
        <a:xfrm>
          <a:off x="4591050" y="2981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28600"/>
    <xdr:sp fLocksText="0">
      <xdr:nvSpPr>
        <xdr:cNvPr id="20" name="Text Box 1"/>
        <xdr:cNvSpPr txBox="1">
          <a:spLocks noChangeArrowheads="1"/>
        </xdr:cNvSpPr>
      </xdr:nvSpPr>
      <xdr:spPr>
        <a:xfrm>
          <a:off x="4591050" y="3209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21" name="Text Box 2"/>
        <xdr:cNvSpPr txBox="1">
          <a:spLocks noChangeArrowheads="1"/>
        </xdr:cNvSpPr>
      </xdr:nvSpPr>
      <xdr:spPr>
        <a:xfrm>
          <a:off x="4591050" y="2981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28600"/>
    <xdr:sp fLocksText="0">
      <xdr:nvSpPr>
        <xdr:cNvPr id="22" name="Text Box 1"/>
        <xdr:cNvSpPr txBox="1">
          <a:spLocks noChangeArrowheads="1"/>
        </xdr:cNvSpPr>
      </xdr:nvSpPr>
      <xdr:spPr>
        <a:xfrm>
          <a:off x="4591050" y="3209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23" name="Text Box 2"/>
        <xdr:cNvSpPr txBox="1">
          <a:spLocks noChangeArrowheads="1"/>
        </xdr:cNvSpPr>
      </xdr:nvSpPr>
      <xdr:spPr>
        <a:xfrm>
          <a:off x="4591050" y="2981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24" name="Text Box 3"/>
        <xdr:cNvSpPr txBox="1">
          <a:spLocks noChangeArrowheads="1"/>
        </xdr:cNvSpPr>
      </xdr:nvSpPr>
      <xdr:spPr>
        <a:xfrm>
          <a:off x="4591050" y="2981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25" name="Text Box 1"/>
        <xdr:cNvSpPr txBox="1">
          <a:spLocks noChangeArrowheads="1"/>
        </xdr:cNvSpPr>
      </xdr:nvSpPr>
      <xdr:spPr>
        <a:xfrm>
          <a:off x="4591050" y="2981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28600"/>
    <xdr:sp fLocksText="0">
      <xdr:nvSpPr>
        <xdr:cNvPr id="26" name="Text Box 1"/>
        <xdr:cNvSpPr txBox="1">
          <a:spLocks noChangeArrowheads="1"/>
        </xdr:cNvSpPr>
      </xdr:nvSpPr>
      <xdr:spPr>
        <a:xfrm>
          <a:off x="4591050" y="3209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28600"/>
    <xdr:sp fLocksText="0">
      <xdr:nvSpPr>
        <xdr:cNvPr id="27" name="Text Box 1"/>
        <xdr:cNvSpPr txBox="1">
          <a:spLocks noChangeArrowheads="1"/>
        </xdr:cNvSpPr>
      </xdr:nvSpPr>
      <xdr:spPr>
        <a:xfrm>
          <a:off x="4591050" y="3209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57175"/>
    <xdr:sp fLocksText="0">
      <xdr:nvSpPr>
        <xdr:cNvPr id="28" name="Text Box 1"/>
        <xdr:cNvSpPr txBox="1">
          <a:spLocks noChangeArrowheads="1"/>
        </xdr:cNvSpPr>
      </xdr:nvSpPr>
      <xdr:spPr>
        <a:xfrm>
          <a:off x="4591050" y="36671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28600"/>
    <xdr:sp fLocksText="0">
      <xdr:nvSpPr>
        <xdr:cNvPr id="29" name="Text Box 2"/>
        <xdr:cNvSpPr txBox="1">
          <a:spLocks noChangeArrowheads="1"/>
        </xdr:cNvSpPr>
      </xdr:nvSpPr>
      <xdr:spPr>
        <a:xfrm>
          <a:off x="4591050" y="1609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28600"/>
    <xdr:sp fLocksText="0">
      <xdr:nvSpPr>
        <xdr:cNvPr id="30" name="Text Box 2"/>
        <xdr:cNvSpPr txBox="1">
          <a:spLocks noChangeArrowheads="1"/>
        </xdr:cNvSpPr>
      </xdr:nvSpPr>
      <xdr:spPr>
        <a:xfrm>
          <a:off x="4591050" y="1609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28600"/>
    <xdr:sp fLocksText="0">
      <xdr:nvSpPr>
        <xdr:cNvPr id="31" name="Text Box 2"/>
        <xdr:cNvSpPr txBox="1">
          <a:spLocks noChangeArrowheads="1"/>
        </xdr:cNvSpPr>
      </xdr:nvSpPr>
      <xdr:spPr>
        <a:xfrm>
          <a:off x="4591050" y="1609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28600"/>
    <xdr:sp fLocksText="0">
      <xdr:nvSpPr>
        <xdr:cNvPr id="32" name="Text Box 3"/>
        <xdr:cNvSpPr txBox="1">
          <a:spLocks noChangeArrowheads="1"/>
        </xdr:cNvSpPr>
      </xdr:nvSpPr>
      <xdr:spPr>
        <a:xfrm>
          <a:off x="4591050" y="1609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28600"/>
    <xdr:sp fLocksText="0">
      <xdr:nvSpPr>
        <xdr:cNvPr id="33" name="Text Box 1"/>
        <xdr:cNvSpPr txBox="1">
          <a:spLocks noChangeArrowheads="1"/>
        </xdr:cNvSpPr>
      </xdr:nvSpPr>
      <xdr:spPr>
        <a:xfrm>
          <a:off x="4591050" y="1609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010775" y="1171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7267575" y="25717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010775" y="1171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7267575" y="79057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4552950" y="35623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85725" cy="285750"/>
    <xdr:sp fLocksText="0">
      <xdr:nvSpPr>
        <xdr:cNvPr id="6" name="Text Box 2"/>
        <xdr:cNvSpPr txBox="1">
          <a:spLocks noChangeArrowheads="1"/>
        </xdr:cNvSpPr>
      </xdr:nvSpPr>
      <xdr:spPr>
        <a:xfrm>
          <a:off x="4552950" y="6915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8572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7267575" y="2324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12</xdr:row>
      <xdr:rowOff>0</xdr:rowOff>
    </xdr:from>
    <xdr:ext cx="857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7305675" y="36195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4591050" y="36195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3" name="Text Box 2"/>
        <xdr:cNvSpPr txBox="1">
          <a:spLocks noChangeArrowheads="1"/>
        </xdr:cNvSpPr>
      </xdr:nvSpPr>
      <xdr:spPr>
        <a:xfrm>
          <a:off x="4591050" y="33623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26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7305675" y="76295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7305675" y="37623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4591050" y="3762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4591050" y="3486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4591050" y="3762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4591050" y="3486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27</xdr:row>
      <xdr:rowOff>0</xdr:rowOff>
    </xdr:from>
    <xdr:ext cx="85725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7305675" y="74676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23850"/>
    <xdr:sp fLocksText="0">
      <xdr:nvSpPr>
        <xdr:cNvPr id="2" name="Text Box 1"/>
        <xdr:cNvSpPr txBox="1">
          <a:spLocks noChangeArrowheads="1"/>
        </xdr:cNvSpPr>
      </xdr:nvSpPr>
      <xdr:spPr>
        <a:xfrm>
          <a:off x="7305675" y="36099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3" name="Text Box 2"/>
        <xdr:cNvSpPr txBox="1">
          <a:spLocks noChangeArrowheads="1"/>
        </xdr:cNvSpPr>
      </xdr:nvSpPr>
      <xdr:spPr>
        <a:xfrm>
          <a:off x="4591050" y="33528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22</xdr:row>
      <xdr:rowOff>0</xdr:rowOff>
    </xdr:from>
    <xdr:ext cx="85725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7200900" y="61817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23850"/>
    <xdr:sp fLocksText="0">
      <xdr:nvSpPr>
        <xdr:cNvPr id="2" name="Text Box 1"/>
        <xdr:cNvSpPr txBox="1">
          <a:spLocks noChangeArrowheads="1"/>
        </xdr:cNvSpPr>
      </xdr:nvSpPr>
      <xdr:spPr>
        <a:xfrm>
          <a:off x="7200900" y="36099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3" name="Text Box 1"/>
        <xdr:cNvSpPr txBox="1">
          <a:spLocks noChangeArrowheads="1"/>
        </xdr:cNvSpPr>
      </xdr:nvSpPr>
      <xdr:spPr>
        <a:xfrm>
          <a:off x="4486275" y="3609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4" name="Text Box 2"/>
        <xdr:cNvSpPr txBox="1">
          <a:spLocks noChangeArrowheads="1"/>
        </xdr:cNvSpPr>
      </xdr:nvSpPr>
      <xdr:spPr>
        <a:xfrm>
          <a:off x="4486275" y="33528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5" name="Text Box 1"/>
        <xdr:cNvSpPr txBox="1">
          <a:spLocks noChangeArrowheads="1"/>
        </xdr:cNvSpPr>
      </xdr:nvSpPr>
      <xdr:spPr>
        <a:xfrm>
          <a:off x="4486275" y="3609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6" name="Text Box 2"/>
        <xdr:cNvSpPr txBox="1">
          <a:spLocks noChangeArrowheads="1"/>
        </xdr:cNvSpPr>
      </xdr:nvSpPr>
      <xdr:spPr>
        <a:xfrm>
          <a:off x="4486275" y="33528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7" name="Text Box 1"/>
        <xdr:cNvSpPr txBox="1">
          <a:spLocks noChangeArrowheads="1"/>
        </xdr:cNvSpPr>
      </xdr:nvSpPr>
      <xdr:spPr>
        <a:xfrm>
          <a:off x="4486275" y="3609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8" name="Text Box 2"/>
        <xdr:cNvSpPr txBox="1">
          <a:spLocks noChangeArrowheads="1"/>
        </xdr:cNvSpPr>
      </xdr:nvSpPr>
      <xdr:spPr>
        <a:xfrm>
          <a:off x="4486275" y="33528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9" name="Text Box 3"/>
        <xdr:cNvSpPr txBox="1">
          <a:spLocks noChangeArrowheads="1"/>
        </xdr:cNvSpPr>
      </xdr:nvSpPr>
      <xdr:spPr>
        <a:xfrm>
          <a:off x="4486275" y="33528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47650"/>
    <xdr:sp fLocksText="0">
      <xdr:nvSpPr>
        <xdr:cNvPr id="10" name="Text Box 4"/>
        <xdr:cNvSpPr txBox="1">
          <a:spLocks noChangeArrowheads="1"/>
        </xdr:cNvSpPr>
      </xdr:nvSpPr>
      <xdr:spPr>
        <a:xfrm>
          <a:off x="4486275" y="3095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11" name="Text Box 1"/>
        <xdr:cNvSpPr txBox="1">
          <a:spLocks noChangeArrowheads="1"/>
        </xdr:cNvSpPr>
      </xdr:nvSpPr>
      <xdr:spPr>
        <a:xfrm>
          <a:off x="4486275" y="33528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7200900" y="360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85725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7200900" y="72104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7200900" y="64389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85725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7200900" y="72104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23850"/>
    <xdr:sp fLocksText="0">
      <xdr:nvSpPr>
        <xdr:cNvPr id="5" name="Text Box 1"/>
        <xdr:cNvSpPr txBox="1">
          <a:spLocks noChangeArrowheads="1"/>
        </xdr:cNvSpPr>
      </xdr:nvSpPr>
      <xdr:spPr>
        <a:xfrm>
          <a:off x="7200900" y="360997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6" name="Text Box 1"/>
        <xdr:cNvSpPr txBox="1">
          <a:spLocks noChangeArrowheads="1"/>
        </xdr:cNvSpPr>
      </xdr:nvSpPr>
      <xdr:spPr>
        <a:xfrm>
          <a:off x="4486275" y="3609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7" name="Text Box 2"/>
        <xdr:cNvSpPr txBox="1">
          <a:spLocks noChangeArrowheads="1"/>
        </xdr:cNvSpPr>
      </xdr:nvSpPr>
      <xdr:spPr>
        <a:xfrm>
          <a:off x="4486275" y="33528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8" name="Text Box 1"/>
        <xdr:cNvSpPr txBox="1">
          <a:spLocks noChangeArrowheads="1"/>
        </xdr:cNvSpPr>
      </xdr:nvSpPr>
      <xdr:spPr>
        <a:xfrm>
          <a:off x="4486275" y="3609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9" name="Text Box 2"/>
        <xdr:cNvSpPr txBox="1">
          <a:spLocks noChangeArrowheads="1"/>
        </xdr:cNvSpPr>
      </xdr:nvSpPr>
      <xdr:spPr>
        <a:xfrm>
          <a:off x="4486275" y="33528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10" name="Text Box 1"/>
        <xdr:cNvSpPr txBox="1">
          <a:spLocks noChangeArrowheads="1"/>
        </xdr:cNvSpPr>
      </xdr:nvSpPr>
      <xdr:spPr>
        <a:xfrm>
          <a:off x="4486275" y="3609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11" name="Text Box 2"/>
        <xdr:cNvSpPr txBox="1">
          <a:spLocks noChangeArrowheads="1"/>
        </xdr:cNvSpPr>
      </xdr:nvSpPr>
      <xdr:spPr>
        <a:xfrm>
          <a:off x="4486275" y="33528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12" name="Text Box 3"/>
        <xdr:cNvSpPr txBox="1">
          <a:spLocks noChangeArrowheads="1"/>
        </xdr:cNvSpPr>
      </xdr:nvSpPr>
      <xdr:spPr>
        <a:xfrm>
          <a:off x="4486275" y="33528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47650"/>
    <xdr:sp fLocksText="0">
      <xdr:nvSpPr>
        <xdr:cNvPr id="13" name="Text Box 4"/>
        <xdr:cNvSpPr txBox="1">
          <a:spLocks noChangeArrowheads="1"/>
        </xdr:cNvSpPr>
      </xdr:nvSpPr>
      <xdr:spPr>
        <a:xfrm>
          <a:off x="4486275" y="3095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14" name="Text Box 1"/>
        <xdr:cNvSpPr txBox="1">
          <a:spLocks noChangeArrowheads="1"/>
        </xdr:cNvSpPr>
      </xdr:nvSpPr>
      <xdr:spPr>
        <a:xfrm>
          <a:off x="4486275" y="33528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47650"/>
    <xdr:sp fLocksText="0">
      <xdr:nvSpPr>
        <xdr:cNvPr id="15" name="Text Box 1"/>
        <xdr:cNvSpPr txBox="1">
          <a:spLocks noChangeArrowheads="1"/>
        </xdr:cNvSpPr>
      </xdr:nvSpPr>
      <xdr:spPr>
        <a:xfrm>
          <a:off x="4486275" y="3095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16" name="Text Box 1"/>
        <xdr:cNvSpPr txBox="1">
          <a:spLocks noChangeArrowheads="1"/>
        </xdr:cNvSpPr>
      </xdr:nvSpPr>
      <xdr:spPr>
        <a:xfrm>
          <a:off x="4486275" y="3609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85725" cy="247650"/>
    <xdr:sp fLocksText="0">
      <xdr:nvSpPr>
        <xdr:cNvPr id="17" name="Text Box 4"/>
        <xdr:cNvSpPr txBox="1">
          <a:spLocks noChangeArrowheads="1"/>
        </xdr:cNvSpPr>
      </xdr:nvSpPr>
      <xdr:spPr>
        <a:xfrm>
          <a:off x="4486275" y="28384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85725" cy="247650"/>
    <xdr:sp fLocksText="0">
      <xdr:nvSpPr>
        <xdr:cNvPr id="18" name="Text Box 1"/>
        <xdr:cNvSpPr txBox="1">
          <a:spLocks noChangeArrowheads="1"/>
        </xdr:cNvSpPr>
      </xdr:nvSpPr>
      <xdr:spPr>
        <a:xfrm>
          <a:off x="4486275" y="28384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247650"/>
    <xdr:sp fLocksText="0">
      <xdr:nvSpPr>
        <xdr:cNvPr id="19" name="Text Box 4"/>
        <xdr:cNvSpPr txBox="1">
          <a:spLocks noChangeArrowheads="1"/>
        </xdr:cNvSpPr>
      </xdr:nvSpPr>
      <xdr:spPr>
        <a:xfrm>
          <a:off x="4486275" y="2324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247650"/>
    <xdr:sp fLocksText="0">
      <xdr:nvSpPr>
        <xdr:cNvPr id="20" name="Text Box 1"/>
        <xdr:cNvSpPr txBox="1">
          <a:spLocks noChangeArrowheads="1"/>
        </xdr:cNvSpPr>
      </xdr:nvSpPr>
      <xdr:spPr>
        <a:xfrm>
          <a:off x="4486275" y="23241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85725" cy="247650"/>
    <xdr:sp fLocksText="0">
      <xdr:nvSpPr>
        <xdr:cNvPr id="21" name="Text Box 4"/>
        <xdr:cNvSpPr txBox="1">
          <a:spLocks noChangeArrowheads="1"/>
        </xdr:cNvSpPr>
      </xdr:nvSpPr>
      <xdr:spPr>
        <a:xfrm>
          <a:off x="4486275" y="2066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85725" cy="247650"/>
    <xdr:sp fLocksText="0">
      <xdr:nvSpPr>
        <xdr:cNvPr id="22" name="Text Box 1"/>
        <xdr:cNvSpPr txBox="1">
          <a:spLocks noChangeArrowheads="1"/>
        </xdr:cNvSpPr>
      </xdr:nvSpPr>
      <xdr:spPr>
        <a:xfrm>
          <a:off x="4486275" y="20669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9925050" y="1171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295275"/>
    <xdr:sp fLocksText="0">
      <xdr:nvSpPr>
        <xdr:cNvPr id="2" name="Text Box 1"/>
        <xdr:cNvSpPr txBox="1">
          <a:spLocks noChangeArrowheads="1"/>
        </xdr:cNvSpPr>
      </xdr:nvSpPr>
      <xdr:spPr>
        <a:xfrm>
          <a:off x="7181850" y="62674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238125"/>
    <xdr:sp fLocksText="0">
      <xdr:nvSpPr>
        <xdr:cNvPr id="3" name="Text Box 1"/>
        <xdr:cNvSpPr txBox="1">
          <a:spLocks noChangeArrowheads="1"/>
        </xdr:cNvSpPr>
      </xdr:nvSpPr>
      <xdr:spPr>
        <a:xfrm>
          <a:off x="7181850" y="35433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71818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38125"/>
    <xdr:sp fLocksText="0">
      <xdr:nvSpPr>
        <xdr:cNvPr id="5" name="Text Box 3"/>
        <xdr:cNvSpPr txBox="1">
          <a:spLocks noChangeArrowheads="1"/>
        </xdr:cNvSpPr>
      </xdr:nvSpPr>
      <xdr:spPr>
        <a:xfrm>
          <a:off x="71818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238125"/>
    <xdr:sp fLocksText="0">
      <xdr:nvSpPr>
        <xdr:cNvPr id="6" name="Text Box 4"/>
        <xdr:cNvSpPr txBox="1">
          <a:spLocks noChangeArrowheads="1"/>
        </xdr:cNvSpPr>
      </xdr:nvSpPr>
      <xdr:spPr>
        <a:xfrm>
          <a:off x="7181850" y="30480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7181850" y="62674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8" name="Text Box 1"/>
        <xdr:cNvSpPr txBox="1">
          <a:spLocks noChangeArrowheads="1"/>
        </xdr:cNvSpPr>
      </xdr:nvSpPr>
      <xdr:spPr>
        <a:xfrm>
          <a:off x="7181850" y="35433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9" name="Text Box 1"/>
        <xdr:cNvSpPr txBox="1">
          <a:spLocks noChangeArrowheads="1"/>
        </xdr:cNvSpPr>
      </xdr:nvSpPr>
      <xdr:spPr>
        <a:xfrm>
          <a:off x="4591050" y="35433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0" name="Text Box 2"/>
        <xdr:cNvSpPr txBox="1">
          <a:spLocks noChangeArrowheads="1"/>
        </xdr:cNvSpPr>
      </xdr:nvSpPr>
      <xdr:spPr>
        <a:xfrm>
          <a:off x="45910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1" name="Text Box 1"/>
        <xdr:cNvSpPr txBox="1">
          <a:spLocks noChangeArrowheads="1"/>
        </xdr:cNvSpPr>
      </xdr:nvSpPr>
      <xdr:spPr>
        <a:xfrm>
          <a:off x="4591050" y="35433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2" name="Text Box 2"/>
        <xdr:cNvSpPr txBox="1">
          <a:spLocks noChangeArrowheads="1"/>
        </xdr:cNvSpPr>
      </xdr:nvSpPr>
      <xdr:spPr>
        <a:xfrm>
          <a:off x="45910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3" name="Text Box 1"/>
        <xdr:cNvSpPr txBox="1">
          <a:spLocks noChangeArrowheads="1"/>
        </xdr:cNvSpPr>
      </xdr:nvSpPr>
      <xdr:spPr>
        <a:xfrm>
          <a:off x="4591050" y="35433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4" name="Text Box 2"/>
        <xdr:cNvSpPr txBox="1">
          <a:spLocks noChangeArrowheads="1"/>
        </xdr:cNvSpPr>
      </xdr:nvSpPr>
      <xdr:spPr>
        <a:xfrm>
          <a:off x="45910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5" name="Text Box 3"/>
        <xdr:cNvSpPr txBox="1">
          <a:spLocks noChangeArrowheads="1"/>
        </xdr:cNvSpPr>
      </xdr:nvSpPr>
      <xdr:spPr>
        <a:xfrm>
          <a:off x="45910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38125"/>
    <xdr:sp fLocksText="0">
      <xdr:nvSpPr>
        <xdr:cNvPr id="16" name="Text Box 4"/>
        <xdr:cNvSpPr txBox="1">
          <a:spLocks noChangeArrowheads="1"/>
        </xdr:cNvSpPr>
      </xdr:nvSpPr>
      <xdr:spPr>
        <a:xfrm>
          <a:off x="4591050" y="30480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7" name="Text Box 1"/>
        <xdr:cNvSpPr txBox="1">
          <a:spLocks noChangeArrowheads="1"/>
        </xdr:cNvSpPr>
      </xdr:nvSpPr>
      <xdr:spPr>
        <a:xfrm>
          <a:off x="4591050" y="32956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38125"/>
    <xdr:sp fLocksText="0">
      <xdr:nvSpPr>
        <xdr:cNvPr id="18" name="Text Box 1"/>
        <xdr:cNvSpPr txBox="1">
          <a:spLocks noChangeArrowheads="1"/>
        </xdr:cNvSpPr>
      </xdr:nvSpPr>
      <xdr:spPr>
        <a:xfrm>
          <a:off x="4591050" y="30480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9" name="Text Box 1"/>
        <xdr:cNvSpPr txBox="1">
          <a:spLocks noChangeArrowheads="1"/>
        </xdr:cNvSpPr>
      </xdr:nvSpPr>
      <xdr:spPr>
        <a:xfrm>
          <a:off x="4591050" y="35433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238125"/>
    <xdr:sp fLocksText="0">
      <xdr:nvSpPr>
        <xdr:cNvPr id="20" name="Text Box 2"/>
        <xdr:cNvSpPr txBox="1">
          <a:spLocks noChangeArrowheads="1"/>
        </xdr:cNvSpPr>
      </xdr:nvSpPr>
      <xdr:spPr>
        <a:xfrm>
          <a:off x="7181850" y="2800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7181850" y="2800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048875" y="1162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10048875" y="1162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75"/>
  <sheetViews>
    <sheetView showGridLines="0" zoomScale="85" zoomScaleNormal="85" zoomScalePageLayoutView="0" workbookViewId="0" topLeftCell="A1">
      <selection activeCell="C2" sqref="C2"/>
    </sheetView>
  </sheetViews>
  <sheetFormatPr defaultColWidth="9.00390625" defaultRowHeight="13.5"/>
  <cols>
    <col min="1" max="1" width="1.37890625" style="651" customWidth="1"/>
    <col min="2" max="2" width="3.625" style="651" customWidth="1"/>
    <col min="3" max="3" width="8.125" style="651" customWidth="1"/>
    <col min="4" max="4" width="28.50390625" style="651" customWidth="1"/>
    <col min="5" max="12" width="8.625" style="651" customWidth="1"/>
    <col min="13" max="13" width="3.125" style="651" customWidth="1"/>
    <col min="14" max="16384" width="9.00390625" style="651" customWidth="1"/>
  </cols>
  <sheetData>
    <row r="2" s="650" customFormat="1" ht="17.25">
      <c r="C2" s="649" t="s">
        <v>801</v>
      </c>
    </row>
    <row r="3" ht="13.5" customHeight="1"/>
    <row r="4" s="653" customFormat="1" ht="13.5" customHeight="1">
      <c r="C4" s="652" t="s">
        <v>802</v>
      </c>
    </row>
    <row r="5" s="653" customFormat="1" ht="13.5" customHeight="1">
      <c r="C5" s="654"/>
    </row>
    <row r="6" s="653" customFormat="1" ht="13.5" customHeight="1">
      <c r="C6" s="654" t="s">
        <v>803</v>
      </c>
    </row>
    <row r="7" s="653" customFormat="1" ht="13.5" customHeight="1">
      <c r="C7" s="654"/>
    </row>
    <row r="8" s="653" customFormat="1" ht="13.5">
      <c r="C8" s="654" t="s">
        <v>804</v>
      </c>
    </row>
    <row r="9" s="653" customFormat="1" ht="13.5" customHeight="1">
      <c r="C9" s="655" t="s">
        <v>805</v>
      </c>
    </row>
    <row r="10" s="653" customFormat="1" ht="13.5" customHeight="1">
      <c r="C10" s="654"/>
    </row>
    <row r="11" s="653" customFormat="1" ht="13.5" customHeight="1">
      <c r="C11" s="654" t="s">
        <v>806</v>
      </c>
    </row>
    <row r="12" s="653" customFormat="1" ht="13.5" customHeight="1">
      <c r="C12" s="654"/>
    </row>
    <row r="13" s="653" customFormat="1" ht="13.5" customHeight="1">
      <c r="C13" s="654" t="s">
        <v>807</v>
      </c>
    </row>
    <row r="14" s="653" customFormat="1" ht="13.5" customHeight="1">
      <c r="C14" s="654"/>
    </row>
    <row r="15" s="653" customFormat="1" ht="13.5" customHeight="1">
      <c r="C15" s="654" t="s">
        <v>808</v>
      </c>
    </row>
    <row r="16" s="653" customFormat="1" ht="13.5" customHeight="1">
      <c r="C16" s="656" t="s">
        <v>809</v>
      </c>
    </row>
    <row r="17" s="653" customFormat="1" ht="13.5" customHeight="1">
      <c r="C17" s="656"/>
    </row>
    <row r="18" spans="3:5" s="653" customFormat="1" ht="13.5" customHeight="1">
      <c r="C18" s="657" t="s">
        <v>810</v>
      </c>
      <c r="D18" s="658"/>
      <c r="E18" s="658"/>
    </row>
    <row r="19" spans="3:5" s="653" customFormat="1" ht="13.5" customHeight="1">
      <c r="C19" s="659" t="s">
        <v>811</v>
      </c>
      <c r="D19" s="658"/>
      <c r="E19" s="658"/>
    </row>
    <row r="20" spans="3:5" s="653" customFormat="1" ht="13.5" customHeight="1">
      <c r="C20" s="659" t="s">
        <v>812</v>
      </c>
      <c r="D20" s="658"/>
      <c r="E20" s="658"/>
    </row>
    <row r="21" spans="3:5" s="653" customFormat="1" ht="11.25" customHeight="1">
      <c r="C21" s="657"/>
      <c r="D21" s="658"/>
      <c r="E21" s="658"/>
    </row>
    <row r="22" spans="3:5" s="653" customFormat="1" ht="13.5" customHeight="1">
      <c r="C22" s="657" t="s">
        <v>813</v>
      </c>
      <c r="D22" s="658"/>
      <c r="E22" s="658"/>
    </row>
    <row r="23" spans="3:5" s="653" customFormat="1" ht="13.5" customHeight="1">
      <c r="C23" s="659" t="s">
        <v>814</v>
      </c>
      <c r="D23" s="658"/>
      <c r="E23" s="658"/>
    </row>
    <row r="24" spans="3:5" s="653" customFormat="1" ht="11.25" customHeight="1">
      <c r="C24" s="657" t="s">
        <v>815</v>
      </c>
      <c r="D24" s="658"/>
      <c r="E24" s="658"/>
    </row>
    <row r="25" spans="3:5" s="653" customFormat="1" ht="13.5" customHeight="1">
      <c r="C25" s="657" t="s">
        <v>816</v>
      </c>
      <c r="D25" s="658"/>
      <c r="E25" s="658"/>
    </row>
    <row r="26" spans="3:5" s="653" customFormat="1" ht="13.5" customHeight="1">
      <c r="C26" s="659" t="s">
        <v>817</v>
      </c>
      <c r="D26" s="658"/>
      <c r="E26" s="658"/>
    </row>
    <row r="27" spans="3:5" s="653" customFormat="1" ht="13.5" customHeight="1">
      <c r="C27" s="659" t="s">
        <v>818</v>
      </c>
      <c r="D27" s="658"/>
      <c r="E27" s="658"/>
    </row>
    <row r="28" spans="3:5" s="653" customFormat="1" ht="11.25" customHeight="1">
      <c r="C28" s="657"/>
      <c r="D28" s="658"/>
      <c r="E28" s="658"/>
    </row>
    <row r="29" spans="3:5" s="653" customFormat="1" ht="13.5" customHeight="1">
      <c r="C29" s="657" t="s">
        <v>819</v>
      </c>
      <c r="D29" s="658"/>
      <c r="E29" s="658"/>
    </row>
    <row r="30" spans="3:5" s="653" customFormat="1" ht="13.5" customHeight="1">
      <c r="C30" s="659" t="s">
        <v>820</v>
      </c>
      <c r="D30" s="658"/>
      <c r="E30" s="658"/>
    </row>
    <row r="31" spans="3:5" s="653" customFormat="1" ht="11.25" customHeight="1">
      <c r="C31" s="659" t="s">
        <v>821</v>
      </c>
      <c r="D31" s="658"/>
      <c r="E31" s="658"/>
    </row>
    <row r="32" spans="3:5" s="653" customFormat="1" ht="13.5" customHeight="1">
      <c r="C32" s="657" t="s">
        <v>822</v>
      </c>
      <c r="D32" s="658"/>
      <c r="E32" s="658"/>
    </row>
    <row r="33" spans="3:5" s="653" customFormat="1" ht="13.5" customHeight="1">
      <c r="C33" s="659" t="s">
        <v>823</v>
      </c>
      <c r="D33" s="658"/>
      <c r="E33" s="658"/>
    </row>
    <row r="34" spans="3:5" s="653" customFormat="1" ht="11.25" customHeight="1">
      <c r="C34" s="657"/>
      <c r="D34" s="658"/>
      <c r="E34" s="658"/>
    </row>
    <row r="35" spans="3:5" s="653" customFormat="1" ht="13.5" customHeight="1">
      <c r="C35" s="657" t="s">
        <v>824</v>
      </c>
      <c r="D35" s="658"/>
      <c r="E35" s="658"/>
    </row>
    <row r="36" spans="3:5" s="653" customFormat="1" ht="13.5" customHeight="1">
      <c r="C36" s="659" t="s">
        <v>825</v>
      </c>
      <c r="D36" s="658"/>
      <c r="E36" s="658"/>
    </row>
    <row r="37" spans="3:5" s="653" customFormat="1" ht="11.25" customHeight="1">
      <c r="C37" s="657"/>
      <c r="D37" s="658"/>
      <c r="E37" s="658"/>
    </row>
    <row r="38" spans="3:5" s="653" customFormat="1" ht="13.5" customHeight="1">
      <c r="C38" s="657" t="s">
        <v>826</v>
      </c>
      <c r="D38" s="658"/>
      <c r="E38" s="658"/>
    </row>
    <row r="39" spans="3:5" s="653" customFormat="1" ht="11.25" customHeight="1">
      <c r="C39" s="657"/>
      <c r="D39" s="658"/>
      <c r="E39" s="658"/>
    </row>
    <row r="40" spans="3:5" s="653" customFormat="1" ht="13.5" customHeight="1">
      <c r="C40" s="657" t="s">
        <v>827</v>
      </c>
      <c r="D40" s="658"/>
      <c r="E40" s="658"/>
    </row>
    <row r="41" spans="3:5" s="653" customFormat="1" ht="13.5" customHeight="1">
      <c r="C41" s="659" t="s">
        <v>828</v>
      </c>
      <c r="D41" s="658"/>
      <c r="E41" s="658"/>
    </row>
    <row r="42" spans="3:5" s="653" customFormat="1" ht="11.25" customHeight="1">
      <c r="C42" s="659"/>
      <c r="D42" s="658"/>
      <c r="E42" s="658"/>
    </row>
    <row r="43" spans="3:5" s="653" customFormat="1" ht="13.5" customHeight="1">
      <c r="C43" s="657" t="s">
        <v>829</v>
      </c>
      <c r="D43" s="658"/>
      <c r="E43" s="658"/>
    </row>
    <row r="44" spans="3:5" s="653" customFormat="1" ht="13.5" customHeight="1">
      <c r="C44" s="659" t="s">
        <v>830</v>
      </c>
      <c r="D44" s="658"/>
      <c r="E44" s="658"/>
    </row>
    <row r="45" spans="3:5" s="653" customFormat="1" ht="11.25" customHeight="1">
      <c r="C45" s="659"/>
      <c r="D45" s="658"/>
      <c r="E45" s="658"/>
    </row>
    <row r="46" spans="3:5" s="653" customFormat="1" ht="13.5" customHeight="1">
      <c r="C46" s="655" t="s">
        <v>831</v>
      </c>
      <c r="D46" s="658"/>
      <c r="E46" s="658"/>
    </row>
    <row r="47" spans="3:5" s="653" customFormat="1" ht="13.5" customHeight="1">
      <c r="C47" s="659" t="s">
        <v>832</v>
      </c>
      <c r="D47" s="658"/>
      <c r="E47" s="658"/>
    </row>
    <row r="48" spans="3:5" s="653" customFormat="1" ht="11.25" customHeight="1">
      <c r="C48" s="659"/>
      <c r="D48" s="658"/>
      <c r="E48" s="658"/>
    </row>
    <row r="49" spans="3:5" s="653" customFormat="1" ht="13.5" customHeight="1">
      <c r="C49" s="655" t="s">
        <v>833</v>
      </c>
      <c r="D49" s="658"/>
      <c r="E49" s="658"/>
    </row>
    <row r="50" spans="3:5" s="653" customFormat="1" ht="11.25" customHeight="1">
      <c r="C50" s="655"/>
      <c r="D50" s="658"/>
      <c r="E50" s="658"/>
    </row>
    <row r="51" spans="3:5" s="653" customFormat="1" ht="13.5" customHeight="1">
      <c r="C51" s="655" t="s">
        <v>834</v>
      </c>
      <c r="D51" s="658"/>
      <c r="E51" s="658"/>
    </row>
    <row r="52" spans="3:5" s="653" customFormat="1" ht="11.25" customHeight="1">
      <c r="C52" s="655"/>
      <c r="D52" s="658"/>
      <c r="E52" s="658"/>
    </row>
    <row r="53" s="653" customFormat="1" ht="13.5" customHeight="1">
      <c r="C53" s="656" t="s">
        <v>835</v>
      </c>
    </row>
    <row r="54" s="653" customFormat="1" ht="13.5" customHeight="1">
      <c r="C54" s="654" t="s">
        <v>836</v>
      </c>
    </row>
    <row r="55" s="653" customFormat="1" ht="13.5" customHeight="1">
      <c r="C55" s="654"/>
    </row>
    <row r="56" s="653" customFormat="1" ht="13.5" customHeight="1">
      <c r="C56" s="654" t="s">
        <v>837</v>
      </c>
    </row>
    <row r="57" s="653" customFormat="1" ht="13.5" customHeight="1">
      <c r="C57" s="656" t="s">
        <v>838</v>
      </c>
    </row>
    <row r="58" s="653" customFormat="1" ht="13.5" customHeight="1">
      <c r="C58" s="654"/>
    </row>
    <row r="59" s="653" customFormat="1" ht="13.5" customHeight="1">
      <c r="C59" s="654" t="s">
        <v>839</v>
      </c>
    </row>
    <row r="60" s="653" customFormat="1" ht="13.5" customHeight="1">
      <c r="C60" s="656" t="s">
        <v>840</v>
      </c>
    </row>
    <row r="61" s="653" customFormat="1" ht="13.5" customHeight="1">
      <c r="C61" s="654"/>
    </row>
    <row r="62" s="653" customFormat="1" ht="13.5" customHeight="1">
      <c r="C62" s="654" t="s">
        <v>841</v>
      </c>
    </row>
    <row r="63" s="653" customFormat="1" ht="13.5" customHeight="1">
      <c r="C63" s="654"/>
    </row>
    <row r="64" s="653" customFormat="1" ht="13.5" customHeight="1">
      <c r="C64" s="654" t="s">
        <v>842</v>
      </c>
    </row>
    <row r="65" s="653" customFormat="1" ht="13.5" customHeight="1">
      <c r="C65" s="660" t="s">
        <v>843</v>
      </c>
    </row>
    <row r="66" s="653" customFormat="1" ht="13.5" customHeight="1">
      <c r="C66" s="660" t="s">
        <v>844</v>
      </c>
    </row>
    <row r="67" s="653" customFormat="1" ht="13.5" customHeight="1">
      <c r="C67" s="654" t="s">
        <v>845</v>
      </c>
    </row>
    <row r="68" s="653" customFormat="1" ht="13.5" customHeight="1">
      <c r="C68" s="654" t="s">
        <v>846</v>
      </c>
    </row>
    <row r="69" s="653" customFormat="1" ht="13.5" customHeight="1">
      <c r="C69" s="654"/>
    </row>
    <row r="70" s="653" customFormat="1" ht="13.5" customHeight="1">
      <c r="C70" s="654" t="s">
        <v>847</v>
      </c>
    </row>
    <row r="71" spans="3:4" ht="13.5">
      <c r="C71" s="656" t="s">
        <v>848</v>
      </c>
      <c r="D71" s="660"/>
    </row>
    <row r="72" ht="13.5">
      <c r="C72" s="656" t="s">
        <v>849</v>
      </c>
    </row>
    <row r="73" s="653" customFormat="1" ht="13.5" customHeight="1">
      <c r="C73" s="654" t="s">
        <v>850</v>
      </c>
    </row>
    <row r="74" s="653" customFormat="1" ht="13.5" customHeight="1">
      <c r="C74" s="654"/>
    </row>
    <row r="75" s="653" customFormat="1" ht="13.5" customHeight="1">
      <c r="C75" s="654" t="s">
        <v>851</v>
      </c>
    </row>
  </sheetData>
  <sheetProtection password="CCCF" sheet="1"/>
  <printOptions horizontalCentered="1"/>
  <pageMargins left="0.1968503937007874" right="0.1968503937007874" top="0.3937007874015748" bottom="0.3937007874015748" header="0.31496062992125984" footer="0.31496062992125984"/>
  <pageSetup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T29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3.25390625" style="318" bestFit="1" customWidth="1"/>
    <col min="5" max="5" width="8.1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75390625" style="318" customWidth="1"/>
    <col min="21" max="21" width="8.75390625" style="318" customWidth="1"/>
    <col min="22" max="22" width="0.74609375" style="318" customWidth="1"/>
    <col min="23" max="23" width="21.125" style="318" customWidth="1"/>
    <col min="24" max="24" width="8.875" style="318" customWidth="1"/>
    <col min="25" max="25" width="1.25" style="318" customWidth="1"/>
    <col min="26" max="16384" width="9.00390625" style="318" customWidth="1"/>
  </cols>
  <sheetData>
    <row r="1" spans="7:150" ht="25.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T1" s="319"/>
    </row>
    <row r="2" spans="2:150" ht="33" customHeight="1">
      <c r="B2" s="163" t="s">
        <v>273</v>
      </c>
      <c r="C2" s="163"/>
      <c r="D2" s="163"/>
      <c r="E2" s="782" t="s">
        <v>6</v>
      </c>
      <c r="F2" s="783"/>
      <c r="G2" s="770">
        <f>'名古屋市集計表'!E3</f>
        <v>0</v>
      </c>
      <c r="H2" s="770"/>
      <c r="I2" s="770"/>
      <c r="J2" s="770"/>
      <c r="K2" s="770"/>
      <c r="L2" s="770"/>
      <c r="M2" s="782" t="s">
        <v>7</v>
      </c>
      <c r="N2" s="783"/>
      <c r="O2" s="765">
        <f>'名古屋市集計表'!I3</f>
        <v>0</v>
      </c>
      <c r="P2" s="766"/>
      <c r="Q2" s="766"/>
      <c r="R2" s="766"/>
      <c r="S2" s="767"/>
      <c r="T2" s="782" t="s">
        <v>8</v>
      </c>
      <c r="U2" s="783"/>
      <c r="V2" s="765">
        <f>'名古屋市集計表'!M3</f>
        <v>0</v>
      </c>
      <c r="W2" s="766"/>
      <c r="X2" s="793"/>
      <c r="ET2" s="319"/>
    </row>
    <row r="3" spans="2:24" ht="33" customHeight="1">
      <c r="B3" s="327"/>
      <c r="C3" s="327"/>
      <c r="D3" s="327"/>
      <c r="E3" s="774" t="s">
        <v>9</v>
      </c>
      <c r="F3" s="775"/>
      <c r="G3" s="778">
        <f>'名古屋市集計表'!E4</f>
        <v>0</v>
      </c>
      <c r="H3" s="778"/>
      <c r="I3" s="778"/>
      <c r="J3" s="778"/>
      <c r="K3" s="778"/>
      <c r="L3" s="778"/>
      <c r="M3" s="774" t="s">
        <v>10</v>
      </c>
      <c r="N3" s="775"/>
      <c r="O3" s="794">
        <f>'名古屋市集計表'!I4</f>
        <v>0</v>
      </c>
      <c r="P3" s="795"/>
      <c r="Q3" s="795"/>
      <c r="R3" s="795"/>
      <c r="S3" s="796"/>
      <c r="T3" s="774" t="s">
        <v>11</v>
      </c>
      <c r="U3" s="775"/>
      <c r="V3" s="797">
        <f>SUM(O4)</f>
        <v>0</v>
      </c>
      <c r="W3" s="798"/>
      <c r="X3" s="343" t="s">
        <v>2</v>
      </c>
    </row>
    <row r="4" spans="2:47" ht="30.75" customHeight="1">
      <c r="B4" s="319" t="s">
        <v>291</v>
      </c>
      <c r="C4" s="791" t="s">
        <v>396</v>
      </c>
      <c r="D4" s="791"/>
      <c r="E4" s="791"/>
      <c r="F4" s="786" t="s">
        <v>17</v>
      </c>
      <c r="G4" s="786"/>
      <c r="H4" s="787">
        <f>SUM(E23+J23+O23+T23)</f>
        <v>41900</v>
      </c>
      <c r="I4" s="786"/>
      <c r="J4" s="160" t="s">
        <v>2</v>
      </c>
      <c r="K4" s="160" t="s">
        <v>275</v>
      </c>
      <c r="L4" s="161"/>
      <c r="M4" s="162" t="s">
        <v>274</v>
      </c>
      <c r="N4" s="161"/>
      <c r="O4" s="788">
        <f>SUM(F23+K23+P23+U23)</f>
        <v>0</v>
      </c>
      <c r="P4" s="789"/>
      <c r="Q4" s="790" t="s">
        <v>2</v>
      </c>
      <c r="R4" s="790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</row>
    <row r="5" spans="2:24" ht="20.25" customHeight="1">
      <c r="B5" s="768" t="s">
        <v>278</v>
      </c>
      <c r="C5" s="784"/>
      <c r="D5" s="784"/>
      <c r="E5" s="784"/>
      <c r="F5" s="339" t="s">
        <v>276</v>
      </c>
      <c r="G5" s="784" t="s">
        <v>279</v>
      </c>
      <c r="H5" s="784"/>
      <c r="I5" s="784"/>
      <c r="J5" s="785"/>
      <c r="K5" s="322" t="s">
        <v>276</v>
      </c>
      <c r="L5" s="768" t="s">
        <v>280</v>
      </c>
      <c r="M5" s="784"/>
      <c r="N5" s="784"/>
      <c r="O5" s="784"/>
      <c r="P5" s="339" t="s">
        <v>276</v>
      </c>
      <c r="Q5" s="784" t="s">
        <v>277</v>
      </c>
      <c r="R5" s="784"/>
      <c r="S5" s="784"/>
      <c r="T5" s="785"/>
      <c r="U5" s="324" t="s">
        <v>276</v>
      </c>
      <c r="V5" s="768" t="s">
        <v>642</v>
      </c>
      <c r="W5" s="784"/>
      <c r="X5" s="769"/>
    </row>
    <row r="6" spans="2:24" ht="20.25" customHeight="1">
      <c r="B6" s="330"/>
      <c r="C6" s="455" t="s">
        <v>397</v>
      </c>
      <c r="D6" s="543" t="s">
        <v>640</v>
      </c>
      <c r="E6" s="525">
        <v>1600</v>
      </c>
      <c r="F6" s="662"/>
      <c r="G6" s="320"/>
      <c r="H6" s="467"/>
      <c r="I6" s="661"/>
      <c r="J6" s="468"/>
      <c r="K6" s="464"/>
      <c r="L6" s="330"/>
      <c r="M6" s="469" t="s">
        <v>410</v>
      </c>
      <c r="N6" s="383"/>
      <c r="O6" s="525">
        <v>2050</v>
      </c>
      <c r="P6" s="662"/>
      <c r="Q6" s="384"/>
      <c r="R6" s="534" t="s">
        <v>797</v>
      </c>
      <c r="S6" s="383"/>
      <c r="T6" s="525">
        <v>500</v>
      </c>
      <c r="U6" s="662"/>
      <c r="V6" s="491"/>
      <c r="W6" s="228" t="s">
        <v>658</v>
      </c>
      <c r="X6" s="492"/>
    </row>
    <row r="7" spans="2:24" ht="20.25" customHeight="1">
      <c r="B7" s="334"/>
      <c r="C7" s="455" t="s">
        <v>398</v>
      </c>
      <c r="D7" s="543" t="s">
        <v>640</v>
      </c>
      <c r="E7" s="468">
        <v>3000</v>
      </c>
      <c r="F7" s="350"/>
      <c r="G7" s="335"/>
      <c r="H7" s="455"/>
      <c r="I7" s="465"/>
      <c r="J7" s="468"/>
      <c r="K7" s="340"/>
      <c r="L7" s="334"/>
      <c r="M7" s="455" t="s">
        <v>411</v>
      </c>
      <c r="N7" s="386"/>
      <c r="O7" s="463">
        <v>2850</v>
      </c>
      <c r="P7" s="350"/>
      <c r="Q7" s="388"/>
      <c r="R7" s="455" t="s">
        <v>398</v>
      </c>
      <c r="S7" s="386"/>
      <c r="T7" s="463">
        <v>400</v>
      </c>
      <c r="U7" s="350"/>
      <c r="V7" s="491"/>
      <c r="W7" s="497" t="s">
        <v>743</v>
      </c>
      <c r="X7" s="492"/>
    </row>
    <row r="8" spans="2:24" ht="20.25" customHeight="1">
      <c r="B8" s="334"/>
      <c r="C8" s="455" t="s">
        <v>399</v>
      </c>
      <c r="D8" s="543" t="s">
        <v>640</v>
      </c>
      <c r="E8" s="468">
        <v>1550</v>
      </c>
      <c r="F8" s="350"/>
      <c r="G8" s="335"/>
      <c r="H8" s="455"/>
      <c r="I8" s="465"/>
      <c r="J8" s="458"/>
      <c r="K8" s="340"/>
      <c r="L8" s="334"/>
      <c r="M8" s="455" t="s">
        <v>412</v>
      </c>
      <c r="N8" s="386"/>
      <c r="O8" s="463">
        <v>300</v>
      </c>
      <c r="P8" s="350"/>
      <c r="Q8" s="388"/>
      <c r="R8" s="455" t="s">
        <v>404</v>
      </c>
      <c r="S8" s="386"/>
      <c r="T8" s="463">
        <v>250</v>
      </c>
      <c r="U8" s="350"/>
      <c r="V8" s="491"/>
      <c r="W8" s="497" t="s">
        <v>870</v>
      </c>
      <c r="X8" s="492"/>
    </row>
    <row r="9" spans="2:24" ht="20.25" customHeight="1">
      <c r="B9" s="334"/>
      <c r="C9" s="455" t="s">
        <v>400</v>
      </c>
      <c r="D9" s="543" t="s">
        <v>640</v>
      </c>
      <c r="E9" s="468">
        <v>1850</v>
      </c>
      <c r="F9" s="350"/>
      <c r="G9" s="335"/>
      <c r="H9" s="455"/>
      <c r="I9" s="462"/>
      <c r="J9" s="458"/>
      <c r="K9" s="340"/>
      <c r="L9" s="334"/>
      <c r="M9" s="455" t="s">
        <v>402</v>
      </c>
      <c r="N9" s="386"/>
      <c r="O9" s="463">
        <v>2350</v>
      </c>
      <c r="P9" s="350"/>
      <c r="Q9" s="388"/>
      <c r="R9" s="467" t="s">
        <v>798</v>
      </c>
      <c r="S9" s="386"/>
      <c r="T9" s="463">
        <v>450</v>
      </c>
      <c r="U9" s="350"/>
      <c r="V9" s="491"/>
      <c r="W9" s="497" t="s">
        <v>707</v>
      </c>
      <c r="X9" s="492"/>
    </row>
    <row r="10" spans="2:24" ht="20.25" customHeight="1">
      <c r="B10" s="334"/>
      <c r="C10" s="455" t="s">
        <v>401</v>
      </c>
      <c r="D10" s="543" t="s">
        <v>640</v>
      </c>
      <c r="E10" s="468">
        <v>1850</v>
      </c>
      <c r="F10" s="350"/>
      <c r="G10" s="335"/>
      <c r="H10" s="455"/>
      <c r="I10" s="462"/>
      <c r="J10" s="458"/>
      <c r="K10" s="340"/>
      <c r="L10" s="334"/>
      <c r="M10" s="385"/>
      <c r="N10" s="386"/>
      <c r="O10" s="408"/>
      <c r="P10" s="337"/>
      <c r="Q10" s="388"/>
      <c r="R10" s="455" t="s">
        <v>413</v>
      </c>
      <c r="S10" s="386"/>
      <c r="T10" s="463">
        <v>450</v>
      </c>
      <c r="U10" s="350"/>
      <c r="V10" s="491"/>
      <c r="W10" s="319"/>
      <c r="X10" s="492"/>
    </row>
    <row r="11" spans="2:24" ht="20.25" customHeight="1">
      <c r="B11" s="334"/>
      <c r="C11" s="455" t="s">
        <v>402</v>
      </c>
      <c r="D11" s="543" t="s">
        <v>640</v>
      </c>
      <c r="E11" s="468">
        <v>3850</v>
      </c>
      <c r="F11" s="350"/>
      <c r="G11" s="335"/>
      <c r="H11" s="455"/>
      <c r="I11" s="462"/>
      <c r="J11" s="458"/>
      <c r="K11" s="340"/>
      <c r="L11" s="334"/>
      <c r="M11" s="385"/>
      <c r="N11" s="386"/>
      <c r="O11" s="408"/>
      <c r="P11" s="418"/>
      <c r="Q11" s="388"/>
      <c r="R11" s="455"/>
      <c r="S11" s="386"/>
      <c r="T11" s="458"/>
      <c r="U11" s="337"/>
      <c r="V11" s="491"/>
      <c r="W11" s="319"/>
      <c r="X11" s="492"/>
    </row>
    <row r="12" spans="2:24" ht="20.25" customHeight="1">
      <c r="B12" s="334"/>
      <c r="C12" s="467" t="s">
        <v>403</v>
      </c>
      <c r="D12" s="543" t="s">
        <v>640</v>
      </c>
      <c r="E12" s="468">
        <v>2850</v>
      </c>
      <c r="F12" s="350"/>
      <c r="G12" s="335"/>
      <c r="H12" s="455"/>
      <c r="I12" s="462"/>
      <c r="J12" s="458"/>
      <c r="K12" s="340"/>
      <c r="L12" s="334"/>
      <c r="M12" s="385"/>
      <c r="N12" s="386"/>
      <c r="O12" s="387"/>
      <c r="P12" s="418"/>
      <c r="Q12" s="388"/>
      <c r="R12" s="455"/>
      <c r="S12" s="386"/>
      <c r="T12" s="458"/>
      <c r="U12" s="337"/>
      <c r="V12" s="491"/>
      <c r="W12" s="319"/>
      <c r="X12" s="492"/>
    </row>
    <row r="13" spans="2:24" ht="20.25" customHeight="1">
      <c r="B13" s="334"/>
      <c r="C13" s="467" t="s">
        <v>404</v>
      </c>
      <c r="D13" s="543" t="s">
        <v>640</v>
      </c>
      <c r="E13" s="468">
        <v>4100</v>
      </c>
      <c r="F13" s="350"/>
      <c r="G13" s="335"/>
      <c r="H13" s="455"/>
      <c r="I13" s="462"/>
      <c r="J13" s="458"/>
      <c r="K13" s="340"/>
      <c r="L13" s="334"/>
      <c r="M13" s="385"/>
      <c r="N13" s="386"/>
      <c r="O13" s="387"/>
      <c r="P13" s="418"/>
      <c r="Q13" s="388"/>
      <c r="R13" s="385"/>
      <c r="S13" s="386"/>
      <c r="T13" s="387"/>
      <c r="U13" s="337"/>
      <c r="V13" s="491"/>
      <c r="W13" s="319"/>
      <c r="X13" s="492"/>
    </row>
    <row r="14" spans="2:24" ht="20.25" customHeight="1">
      <c r="B14" s="334"/>
      <c r="C14" s="467" t="s">
        <v>405</v>
      </c>
      <c r="D14" s="543" t="s">
        <v>640</v>
      </c>
      <c r="E14" s="468">
        <v>2800</v>
      </c>
      <c r="F14" s="350"/>
      <c r="G14" s="335"/>
      <c r="H14" s="455"/>
      <c r="I14" s="462"/>
      <c r="J14" s="389"/>
      <c r="K14" s="340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319"/>
      <c r="X14" s="492"/>
    </row>
    <row r="15" spans="2:24" ht="20.25" customHeight="1">
      <c r="B15" s="334"/>
      <c r="C15" s="467" t="s">
        <v>406</v>
      </c>
      <c r="D15" s="543" t="s">
        <v>640</v>
      </c>
      <c r="E15" s="468">
        <v>2300</v>
      </c>
      <c r="F15" s="350"/>
      <c r="G15" s="335"/>
      <c r="H15" s="455"/>
      <c r="I15" s="462"/>
      <c r="J15" s="387"/>
      <c r="K15" s="340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319"/>
      <c r="X15" s="492"/>
    </row>
    <row r="16" spans="2:24" ht="20.25" customHeight="1">
      <c r="B16" s="334"/>
      <c r="C16" s="467" t="s">
        <v>407</v>
      </c>
      <c r="D16" s="543" t="s">
        <v>640</v>
      </c>
      <c r="E16" s="468">
        <v>1350</v>
      </c>
      <c r="F16" s="350"/>
      <c r="G16" s="335"/>
      <c r="H16" s="455"/>
      <c r="I16" s="462"/>
      <c r="J16" s="387"/>
      <c r="K16" s="340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319"/>
      <c r="X16" s="492"/>
    </row>
    <row r="17" spans="2:24" ht="20.25" customHeight="1">
      <c r="B17" s="334"/>
      <c r="C17" s="467" t="s">
        <v>408</v>
      </c>
      <c r="D17" s="543" t="s">
        <v>640</v>
      </c>
      <c r="E17" s="468">
        <v>3700</v>
      </c>
      <c r="F17" s="350"/>
      <c r="G17" s="335"/>
      <c r="H17" s="455"/>
      <c r="I17" s="462"/>
      <c r="J17" s="387"/>
      <c r="K17" s="340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319"/>
      <c r="X17" s="492"/>
    </row>
    <row r="18" spans="2:24" ht="20.25" customHeight="1">
      <c r="B18" s="334"/>
      <c r="C18" s="467" t="s">
        <v>409</v>
      </c>
      <c r="D18" s="543" t="s">
        <v>638</v>
      </c>
      <c r="E18" s="468">
        <v>1500</v>
      </c>
      <c r="F18" s="350"/>
      <c r="G18" s="335"/>
      <c r="H18" s="455"/>
      <c r="I18" s="462"/>
      <c r="J18" s="387"/>
      <c r="K18" s="340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319"/>
      <c r="X18" s="492"/>
    </row>
    <row r="19" spans="2:24" ht="20.25" customHeight="1">
      <c r="B19" s="334"/>
      <c r="C19" s="467"/>
      <c r="D19" s="543"/>
      <c r="E19" s="468"/>
      <c r="F19" s="353"/>
      <c r="G19" s="335"/>
      <c r="H19" s="455"/>
      <c r="I19" s="462"/>
      <c r="J19" s="387"/>
      <c r="K19" s="340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319"/>
      <c r="X19" s="492"/>
    </row>
    <row r="20" spans="2:24" ht="20.25" customHeight="1">
      <c r="B20" s="334"/>
      <c r="C20" s="467"/>
      <c r="D20" s="543"/>
      <c r="E20" s="468"/>
      <c r="F20" s="337"/>
      <c r="G20" s="335"/>
      <c r="H20" s="455"/>
      <c r="I20" s="462"/>
      <c r="J20" s="387"/>
      <c r="K20" s="340"/>
      <c r="L20" s="334"/>
      <c r="M20" s="385"/>
      <c r="N20" s="386"/>
      <c r="O20" s="387"/>
      <c r="P20" s="390"/>
      <c r="Q20" s="388"/>
      <c r="R20" s="385"/>
      <c r="S20" s="386"/>
      <c r="T20" s="387"/>
      <c r="U20" s="337"/>
      <c r="V20" s="491"/>
      <c r="W20" s="319"/>
      <c r="X20" s="492"/>
    </row>
    <row r="21" spans="2:24" ht="20.25" customHeight="1">
      <c r="B21" s="334"/>
      <c r="C21" s="467"/>
      <c r="D21" s="543"/>
      <c r="E21" s="468"/>
      <c r="F21" s="337"/>
      <c r="G21" s="335"/>
      <c r="H21" s="455"/>
      <c r="I21" s="462"/>
      <c r="J21" s="387"/>
      <c r="K21" s="340"/>
      <c r="L21" s="334"/>
      <c r="M21" s="385"/>
      <c r="N21" s="386"/>
      <c r="O21" s="387"/>
      <c r="P21" s="390"/>
      <c r="Q21" s="388"/>
      <c r="R21" s="385"/>
      <c r="S21" s="386"/>
      <c r="T21" s="387"/>
      <c r="U21" s="337"/>
      <c r="V21" s="491"/>
      <c r="W21" s="319"/>
      <c r="X21" s="492"/>
    </row>
    <row r="22" spans="2:24" ht="20.25" customHeight="1">
      <c r="B22" s="354"/>
      <c r="C22" s="470"/>
      <c r="D22" s="509"/>
      <c r="E22" s="471"/>
      <c r="F22" s="356"/>
      <c r="G22" s="355"/>
      <c r="H22" s="410"/>
      <c r="I22" s="411"/>
      <c r="J22" s="413"/>
      <c r="K22" s="436"/>
      <c r="L22" s="414"/>
      <c r="M22" s="417"/>
      <c r="N22" s="415"/>
      <c r="O22" s="567"/>
      <c r="P22" s="568"/>
      <c r="Q22" s="438"/>
      <c r="R22" s="410"/>
      <c r="S22" s="411"/>
      <c r="T22" s="413"/>
      <c r="U22" s="356"/>
      <c r="V22" s="491"/>
      <c r="W22" s="319"/>
      <c r="X22" s="492"/>
    </row>
    <row r="23" spans="2:24" ht="20.25" customHeight="1">
      <c r="B23" s="768" t="s">
        <v>3</v>
      </c>
      <c r="C23" s="784"/>
      <c r="D23" s="784"/>
      <c r="E23" s="348">
        <f>SUM(E6:E22)</f>
        <v>32300</v>
      </c>
      <c r="F23" s="331">
        <f>SUM(F6:F22)</f>
        <v>0</v>
      </c>
      <c r="G23" s="784" t="s">
        <v>3</v>
      </c>
      <c r="H23" s="784"/>
      <c r="I23" s="784"/>
      <c r="J23" s="348">
        <f>SUM(J6:J22)</f>
        <v>0</v>
      </c>
      <c r="K23" s="297">
        <f>SUM(K6:K22)</f>
        <v>0</v>
      </c>
      <c r="L23" s="768" t="s">
        <v>3</v>
      </c>
      <c r="M23" s="784"/>
      <c r="N23" s="784"/>
      <c r="O23" s="348">
        <f>SUM(O6:O22)</f>
        <v>7550</v>
      </c>
      <c r="P23" s="331">
        <f>SUM(P6:P22)</f>
        <v>0</v>
      </c>
      <c r="Q23" s="784" t="s">
        <v>3</v>
      </c>
      <c r="R23" s="784"/>
      <c r="S23" s="784"/>
      <c r="T23" s="348">
        <f>SUM(T6:T22)</f>
        <v>2050</v>
      </c>
      <c r="U23" s="331">
        <f>SUM(U6:U22)</f>
        <v>0</v>
      </c>
      <c r="V23" s="493"/>
      <c r="W23" s="494"/>
      <c r="X23" s="495"/>
    </row>
    <row r="24" spans="2:30" s="4" customFormat="1" ht="13.5" customHeight="1">
      <c r="B24" s="228" t="s">
        <v>858</v>
      </c>
      <c r="C24" s="168"/>
      <c r="D24" s="1"/>
      <c r="E24" s="668"/>
      <c r="F24" s="669"/>
      <c r="G24" s="1"/>
      <c r="H24" s="1"/>
      <c r="I24" s="1"/>
      <c r="J24" s="668"/>
      <c r="K24" s="670"/>
      <c r="L24" s="1"/>
      <c r="M24" s="1"/>
      <c r="N24" s="1"/>
      <c r="O24" s="668"/>
      <c r="P24" s="671"/>
      <c r="Q24" s="1"/>
      <c r="R24" s="1"/>
      <c r="S24" s="1"/>
      <c r="T24" s="668"/>
      <c r="U24" s="670"/>
      <c r="V24" s="1"/>
      <c r="W24" s="1"/>
      <c r="X24" s="1"/>
      <c r="Y24" s="668"/>
      <c r="Z24" s="671"/>
      <c r="AA24" s="672"/>
      <c r="AB24" s="673"/>
      <c r="AC24" s="674"/>
      <c r="AD24" s="672"/>
    </row>
    <row r="25" spans="2:29" s="4" customFormat="1" ht="14.25" customHeight="1">
      <c r="B25" s="735" t="s">
        <v>861</v>
      </c>
      <c r="C25" s="736"/>
      <c r="D25" s="736"/>
      <c r="E25" s="736"/>
      <c r="F25" s="736"/>
      <c r="G25" s="736"/>
      <c r="H25" s="736"/>
      <c r="I25" s="736"/>
      <c r="J25" s="736"/>
      <c r="K25" s="736"/>
      <c r="L25" s="736"/>
      <c r="M25" s="736"/>
      <c r="N25" s="736"/>
      <c r="O25" s="736"/>
      <c r="P25" s="736"/>
      <c r="Q25" s="736"/>
      <c r="R25" s="736"/>
      <c r="S25" s="736"/>
      <c r="T25" s="736"/>
      <c r="U25" s="736"/>
      <c r="V25" s="736"/>
      <c r="W25" s="736"/>
      <c r="X25" s="736"/>
      <c r="Y25" s="650"/>
      <c r="Z25" s="650"/>
      <c r="AA25" s="650"/>
      <c r="AB25" s="650"/>
      <c r="AC25" s="650"/>
    </row>
    <row r="26" spans="2:29" s="4" customFormat="1" ht="14.25" customHeight="1">
      <c r="B26" s="735" t="s">
        <v>859</v>
      </c>
      <c r="C26" s="736"/>
      <c r="D26" s="736"/>
      <c r="E26" s="736"/>
      <c r="F26" s="736"/>
      <c r="G26" s="736"/>
      <c r="H26" s="736"/>
      <c r="I26" s="736"/>
      <c r="J26" s="736"/>
      <c r="K26" s="736"/>
      <c r="L26" s="736"/>
      <c r="M26" s="736"/>
      <c r="N26" s="736"/>
      <c r="O26" s="736"/>
      <c r="P26" s="736"/>
      <c r="Q26" s="736"/>
      <c r="R26" s="736"/>
      <c r="S26" s="736"/>
      <c r="T26" s="736"/>
      <c r="U26" s="736"/>
      <c r="V26" s="736"/>
      <c r="W26" s="736"/>
      <c r="X26" s="736"/>
      <c r="Y26" s="736"/>
      <c r="Z26" s="736"/>
      <c r="AA26" s="736"/>
      <c r="AB26" s="736"/>
      <c r="AC26" s="736"/>
    </row>
    <row r="27" spans="2:29" s="4" customFormat="1" ht="13.5">
      <c r="B27" s="735" t="s">
        <v>860</v>
      </c>
      <c r="C27" s="736"/>
      <c r="D27" s="736"/>
      <c r="E27" s="736"/>
      <c r="F27" s="736"/>
      <c r="G27" s="736"/>
      <c r="H27" s="736"/>
      <c r="I27" s="736"/>
      <c r="J27" s="736"/>
      <c r="K27" s="736"/>
      <c r="L27" s="736"/>
      <c r="M27" s="736"/>
      <c r="N27" s="736"/>
      <c r="O27" s="736"/>
      <c r="P27" s="736"/>
      <c r="Q27" s="736"/>
      <c r="R27" s="736"/>
      <c r="S27" s="736"/>
      <c r="T27" s="736"/>
      <c r="U27" s="736"/>
      <c r="V27" s="736"/>
      <c r="W27" s="736"/>
      <c r="X27" s="736"/>
      <c r="Y27" s="736"/>
      <c r="Z27" s="736"/>
      <c r="AA27" s="736"/>
      <c r="AB27" s="736"/>
      <c r="AC27" s="736"/>
    </row>
    <row r="28" spans="2:26" s="4" customFormat="1" ht="8.25" customHeight="1">
      <c r="B28" s="228"/>
      <c r="C28" s="1"/>
      <c r="D28" s="1"/>
      <c r="E28" s="668"/>
      <c r="F28" s="669"/>
      <c r="G28" s="1"/>
      <c r="H28" s="1"/>
      <c r="I28" s="1"/>
      <c r="J28" s="668"/>
      <c r="K28" s="670"/>
      <c r="L28" s="1"/>
      <c r="M28" s="1"/>
      <c r="N28" s="1"/>
      <c r="O28" s="668"/>
      <c r="P28" s="671"/>
      <c r="Q28" s="1"/>
      <c r="R28" s="1"/>
      <c r="S28" s="1"/>
      <c r="T28" s="668"/>
      <c r="U28" s="670"/>
      <c r="V28" s="1"/>
      <c r="W28" s="1"/>
      <c r="X28" s="1"/>
      <c r="Y28" s="668"/>
      <c r="Z28" s="671"/>
    </row>
    <row r="29" spans="2:24" ht="18" customHeight="1">
      <c r="B29" s="318" t="s">
        <v>686</v>
      </c>
      <c r="C29" s="319"/>
      <c r="E29" s="319"/>
      <c r="F29" s="319"/>
      <c r="J29" s="319"/>
      <c r="K29" s="319"/>
      <c r="M29" s="319"/>
      <c r="O29" s="319"/>
      <c r="P29" s="319"/>
      <c r="R29" s="320"/>
      <c r="T29" s="325"/>
      <c r="U29" s="326"/>
      <c r="W29" s="728" t="str">
        <f>'名古屋市集計表'!M30</f>
        <v>（2020年10月現在）</v>
      </c>
      <c r="X29" s="792"/>
    </row>
    <row r="30" ht="11.25" customHeight="1"/>
  </sheetData>
  <sheetProtection password="CCCF" sheet="1" selectLockedCells="1"/>
  <mergeCells count="30">
    <mergeCell ref="V5:X5"/>
    <mergeCell ref="W29:X29"/>
    <mergeCell ref="B23:D23"/>
    <mergeCell ref="G23:I23"/>
    <mergeCell ref="L23:N23"/>
    <mergeCell ref="Q23:S23"/>
    <mergeCell ref="Q5:T5"/>
    <mergeCell ref="B25:X25"/>
    <mergeCell ref="B26:AC26"/>
    <mergeCell ref="B27:AC27"/>
    <mergeCell ref="E2:F2"/>
    <mergeCell ref="M2:N2"/>
    <mergeCell ref="O2:S2"/>
    <mergeCell ref="T2:U2"/>
    <mergeCell ref="V2:X2"/>
    <mergeCell ref="G2:L2"/>
    <mergeCell ref="E3:F3"/>
    <mergeCell ref="M3:N3"/>
    <mergeCell ref="O3:S3"/>
    <mergeCell ref="T3:U3"/>
    <mergeCell ref="V3:W3"/>
    <mergeCell ref="G3:L3"/>
    <mergeCell ref="C4:E4"/>
    <mergeCell ref="F4:G4"/>
    <mergeCell ref="H4:I4"/>
    <mergeCell ref="O4:P4"/>
    <mergeCell ref="Q4:R4"/>
    <mergeCell ref="B5:E5"/>
    <mergeCell ref="G5:J5"/>
    <mergeCell ref="L5:O5"/>
  </mergeCells>
  <conditionalFormatting sqref="F6">
    <cfRule type="expression" priority="28" dxfId="0" stopIfTrue="1">
      <formula>F6&gt;E6</formula>
    </cfRule>
  </conditionalFormatting>
  <conditionalFormatting sqref="F7">
    <cfRule type="expression" priority="27" dxfId="0" stopIfTrue="1">
      <formula>F7&gt;E7</formula>
    </cfRule>
  </conditionalFormatting>
  <conditionalFormatting sqref="F8">
    <cfRule type="expression" priority="26" dxfId="0" stopIfTrue="1">
      <formula>F8&gt;E8</formula>
    </cfRule>
  </conditionalFormatting>
  <conditionalFormatting sqref="F9">
    <cfRule type="expression" priority="25" dxfId="0" stopIfTrue="1">
      <formula>F9&gt;E9</formula>
    </cfRule>
  </conditionalFormatting>
  <conditionalFormatting sqref="F10">
    <cfRule type="expression" priority="24" dxfId="0" stopIfTrue="1">
      <formula>F10&gt;E10</formula>
    </cfRule>
  </conditionalFormatting>
  <conditionalFormatting sqref="F11">
    <cfRule type="expression" priority="23" dxfId="0" stopIfTrue="1">
      <formula>F11&gt;E11</formula>
    </cfRule>
  </conditionalFormatting>
  <conditionalFormatting sqref="F12">
    <cfRule type="expression" priority="22" dxfId="0" stopIfTrue="1">
      <formula>F12&gt;E12</formula>
    </cfRule>
  </conditionalFormatting>
  <conditionalFormatting sqref="F13">
    <cfRule type="expression" priority="21" dxfId="0" stopIfTrue="1">
      <formula>F13&gt;E13</formula>
    </cfRule>
  </conditionalFormatting>
  <conditionalFormatting sqref="F14">
    <cfRule type="expression" priority="20" dxfId="0" stopIfTrue="1">
      <formula>F14&gt;E14</formula>
    </cfRule>
  </conditionalFormatting>
  <conditionalFormatting sqref="F15">
    <cfRule type="expression" priority="19" dxfId="0" stopIfTrue="1">
      <formula>F15&gt;E15</formula>
    </cfRule>
  </conditionalFormatting>
  <conditionalFormatting sqref="F16">
    <cfRule type="expression" priority="18" dxfId="0" stopIfTrue="1">
      <formula>F16&gt;E16</formula>
    </cfRule>
  </conditionalFormatting>
  <conditionalFormatting sqref="F17">
    <cfRule type="expression" priority="17" dxfId="0" stopIfTrue="1">
      <formula>F17&gt;E17</formula>
    </cfRule>
  </conditionalFormatting>
  <conditionalFormatting sqref="F18">
    <cfRule type="expression" priority="16" dxfId="0" stopIfTrue="1">
      <formula>F18&gt;E18</formula>
    </cfRule>
  </conditionalFormatting>
  <conditionalFormatting sqref="P6">
    <cfRule type="expression" priority="14" dxfId="0" stopIfTrue="1">
      <formula>P6&gt;O6</formula>
    </cfRule>
  </conditionalFormatting>
  <conditionalFormatting sqref="P7">
    <cfRule type="expression" priority="13" dxfId="0" stopIfTrue="1">
      <formula>P7&gt;O7</formula>
    </cfRule>
  </conditionalFormatting>
  <conditionalFormatting sqref="P8">
    <cfRule type="expression" priority="12" dxfId="0" stopIfTrue="1">
      <formula>P8&gt;O8</formula>
    </cfRule>
  </conditionalFormatting>
  <conditionalFormatting sqref="P9">
    <cfRule type="expression" priority="11" dxfId="0" stopIfTrue="1">
      <formula>P9&gt;O9</formula>
    </cfRule>
  </conditionalFormatting>
  <conditionalFormatting sqref="U6">
    <cfRule type="expression" priority="10" dxfId="0" stopIfTrue="1">
      <formula>U6&gt;T6</formula>
    </cfRule>
  </conditionalFormatting>
  <conditionalFormatting sqref="U7">
    <cfRule type="expression" priority="9" dxfId="0" stopIfTrue="1">
      <formula>U7&gt;T7</formula>
    </cfRule>
  </conditionalFormatting>
  <conditionalFormatting sqref="U8">
    <cfRule type="expression" priority="8" dxfId="0" stopIfTrue="1">
      <formula>U8&gt;T8</formula>
    </cfRule>
  </conditionalFormatting>
  <conditionalFormatting sqref="U9">
    <cfRule type="expression" priority="7" dxfId="0" stopIfTrue="1">
      <formula>U9&gt;T9</formula>
    </cfRule>
  </conditionalFormatting>
  <conditionalFormatting sqref="U10">
    <cfRule type="expression" priority="6" dxfId="0" stopIfTrue="1">
      <formula>U10&gt;T10</formula>
    </cfRule>
  </conditionalFormatting>
  <conditionalFormatting sqref="F14">
    <cfRule type="expression" priority="5" dxfId="0" stopIfTrue="1">
      <formula>F14&gt;E14</formula>
    </cfRule>
  </conditionalFormatting>
  <conditionalFormatting sqref="F15">
    <cfRule type="expression" priority="4" dxfId="0" stopIfTrue="1">
      <formula>F15&gt;E15</formula>
    </cfRule>
  </conditionalFormatting>
  <conditionalFormatting sqref="F16">
    <cfRule type="expression" priority="3" dxfId="0" stopIfTrue="1">
      <formula>F16&gt;E16</formula>
    </cfRule>
  </conditionalFormatting>
  <conditionalFormatting sqref="F17">
    <cfRule type="expression" priority="2" dxfId="0" stopIfTrue="1">
      <formula>F17&gt;E17</formula>
    </cfRule>
  </conditionalFormatting>
  <conditionalFormatting sqref="F18">
    <cfRule type="expression" priority="1" dxfId="0" stopIfTrue="1">
      <formula>F18&gt;E18</formula>
    </cfRule>
  </conditionalFormatting>
  <dataValidations count="5">
    <dataValidation operator="lessThanOrEqual" allowBlank="1" showInputMessage="1" showErrorMessage="1" sqref="T13:T22 S6:S22 R13:R22 H22:I22 N6:N22 M10:M22 J15:J22 O10:O22 P11:P22 B24:B28 C28:Z28 C24:Z24"/>
    <dataValidation type="whole" operator="lessThanOrEqual" allowBlank="1" showInputMessage="1" showErrorMessage="1" sqref="Q6:Q22">
      <formula1>O6</formula1>
    </dataValidation>
    <dataValidation type="custom" allowBlank="1" showInputMessage="1" showErrorMessage="1" sqref="F20:F21 K6">
      <formula1>AND(F20&lt;=E20,MOD(F20,50)=0)</formula1>
    </dataValidation>
    <dataValidation errorStyle="warning" allowBlank="1" showInputMessage="1" showErrorMessage="1" errorTitle="折込数オーバー" error="入力した折込数が満数を超えています。" sqref="F19"/>
    <dataValidation errorStyle="warning" type="custom" allowBlank="1" showInputMessage="1" showErrorMessage="1" errorTitle="折込数オーバー" error="入力した折込数が満数を超えている、または50枚単位ではありません。" sqref="F6:F18 P6:P9 U6:U10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T33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3.25390625" style="318" bestFit="1" customWidth="1"/>
    <col min="5" max="5" width="8.1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75390625" style="318" customWidth="1"/>
    <col min="21" max="21" width="8.75390625" style="318" customWidth="1"/>
    <col min="22" max="22" width="0.74609375" style="318" customWidth="1"/>
    <col min="23" max="23" width="21.375" style="318" customWidth="1"/>
    <col min="24" max="24" width="9.25390625" style="318" customWidth="1"/>
    <col min="25" max="25" width="1.25" style="318" customWidth="1"/>
    <col min="26" max="16384" width="9.00390625" style="318" customWidth="1"/>
  </cols>
  <sheetData>
    <row r="1" spans="7:150" ht="25.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T1" s="319"/>
    </row>
    <row r="2" spans="2:150" ht="33" customHeight="1">
      <c r="B2" s="163" t="s">
        <v>273</v>
      </c>
      <c r="C2" s="163"/>
      <c r="D2" s="163"/>
      <c r="E2" s="782" t="s">
        <v>6</v>
      </c>
      <c r="F2" s="783"/>
      <c r="G2" s="770">
        <f>'名古屋市集計表'!E3</f>
        <v>0</v>
      </c>
      <c r="H2" s="770"/>
      <c r="I2" s="770"/>
      <c r="J2" s="770"/>
      <c r="K2" s="770"/>
      <c r="L2" s="770"/>
      <c r="M2" s="782" t="s">
        <v>7</v>
      </c>
      <c r="N2" s="783"/>
      <c r="O2" s="765">
        <f>'名古屋市集計表'!I3</f>
        <v>0</v>
      </c>
      <c r="P2" s="766"/>
      <c r="Q2" s="766"/>
      <c r="R2" s="766"/>
      <c r="S2" s="767"/>
      <c r="T2" s="782" t="s">
        <v>8</v>
      </c>
      <c r="U2" s="783"/>
      <c r="V2" s="765">
        <f>'名古屋市集計表'!M3</f>
        <v>0</v>
      </c>
      <c r="W2" s="766"/>
      <c r="X2" s="793"/>
      <c r="ET2" s="319"/>
    </row>
    <row r="3" spans="2:24" ht="33" customHeight="1">
      <c r="B3" s="327"/>
      <c r="C3" s="327"/>
      <c r="D3" s="327"/>
      <c r="E3" s="774" t="s">
        <v>9</v>
      </c>
      <c r="F3" s="775"/>
      <c r="G3" s="778">
        <f>'名古屋市集計表'!E4</f>
        <v>0</v>
      </c>
      <c r="H3" s="778"/>
      <c r="I3" s="778"/>
      <c r="J3" s="778"/>
      <c r="K3" s="778"/>
      <c r="L3" s="778"/>
      <c r="M3" s="774" t="s">
        <v>10</v>
      </c>
      <c r="N3" s="775"/>
      <c r="O3" s="794">
        <f>'名古屋市集計表'!I4</f>
        <v>0</v>
      </c>
      <c r="P3" s="795"/>
      <c r="Q3" s="795"/>
      <c r="R3" s="795"/>
      <c r="S3" s="796"/>
      <c r="T3" s="774" t="s">
        <v>11</v>
      </c>
      <c r="U3" s="775"/>
      <c r="V3" s="935">
        <f>SUM(O4)</f>
        <v>0</v>
      </c>
      <c r="W3" s="936"/>
      <c r="X3" s="343" t="s">
        <v>2</v>
      </c>
    </row>
    <row r="4" spans="2:47" ht="30.75" customHeight="1">
      <c r="B4" s="319" t="s">
        <v>291</v>
      </c>
      <c r="C4" s="791" t="s">
        <v>414</v>
      </c>
      <c r="D4" s="791"/>
      <c r="E4" s="791"/>
      <c r="F4" s="786" t="s">
        <v>17</v>
      </c>
      <c r="G4" s="786"/>
      <c r="H4" s="787">
        <f>SUM(E27+J27+O27+T27)</f>
        <v>44400</v>
      </c>
      <c r="I4" s="786"/>
      <c r="J4" s="160" t="s">
        <v>2</v>
      </c>
      <c r="K4" s="160" t="s">
        <v>275</v>
      </c>
      <c r="L4" s="161"/>
      <c r="M4" s="162" t="s">
        <v>274</v>
      </c>
      <c r="N4" s="161"/>
      <c r="O4" s="788">
        <f>SUM(F27+K27+P27+U27)</f>
        <v>0</v>
      </c>
      <c r="P4" s="789"/>
      <c r="Q4" s="790" t="s">
        <v>2</v>
      </c>
      <c r="R4" s="790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</row>
    <row r="5" spans="2:24" ht="20.25" customHeight="1">
      <c r="B5" s="768" t="s">
        <v>278</v>
      </c>
      <c r="C5" s="784"/>
      <c r="D5" s="784"/>
      <c r="E5" s="784"/>
      <c r="F5" s="346" t="s">
        <v>276</v>
      </c>
      <c r="G5" s="768" t="s">
        <v>279</v>
      </c>
      <c r="H5" s="784"/>
      <c r="I5" s="784"/>
      <c r="J5" s="785"/>
      <c r="K5" s="324" t="s">
        <v>276</v>
      </c>
      <c r="L5" s="768" t="s">
        <v>280</v>
      </c>
      <c r="M5" s="784"/>
      <c r="N5" s="784"/>
      <c r="O5" s="784"/>
      <c r="P5" s="339" t="s">
        <v>276</v>
      </c>
      <c r="Q5" s="784" t="s">
        <v>277</v>
      </c>
      <c r="R5" s="784"/>
      <c r="S5" s="784"/>
      <c r="T5" s="785"/>
      <c r="U5" s="324" t="s">
        <v>276</v>
      </c>
      <c r="V5" s="768" t="s">
        <v>642</v>
      </c>
      <c r="W5" s="784"/>
      <c r="X5" s="769"/>
    </row>
    <row r="6" spans="2:24" ht="20.25" customHeight="1">
      <c r="B6" s="499"/>
      <c r="C6" s="645" t="s">
        <v>415</v>
      </c>
      <c r="D6" s="543" t="s">
        <v>640</v>
      </c>
      <c r="E6" s="468">
        <v>600</v>
      </c>
      <c r="F6" s="662"/>
      <c r="G6" s="330"/>
      <c r="H6" s="455" t="s">
        <v>431</v>
      </c>
      <c r="I6" s="466"/>
      <c r="J6" s="468">
        <v>550</v>
      </c>
      <c r="K6" s="662"/>
      <c r="L6" s="330"/>
      <c r="M6" s="453" t="s">
        <v>432</v>
      </c>
      <c r="N6" s="383"/>
      <c r="O6" s="525">
        <v>500</v>
      </c>
      <c r="P6" s="662"/>
      <c r="Q6" s="384"/>
      <c r="R6" s="453" t="s">
        <v>433</v>
      </c>
      <c r="S6" s="383"/>
      <c r="T6" s="525">
        <v>650</v>
      </c>
      <c r="U6" s="662"/>
      <c r="V6" s="491"/>
      <c r="W6" s="228" t="s">
        <v>659</v>
      </c>
      <c r="X6" s="492"/>
    </row>
    <row r="7" spans="2:24" ht="20.25" customHeight="1">
      <c r="B7" s="499"/>
      <c r="C7" s="645" t="s">
        <v>416</v>
      </c>
      <c r="D7" s="543" t="s">
        <v>852</v>
      </c>
      <c r="E7" s="468">
        <v>2050</v>
      </c>
      <c r="F7" s="350"/>
      <c r="G7" s="334"/>
      <c r="H7" s="455"/>
      <c r="I7" s="466"/>
      <c r="J7" s="463"/>
      <c r="K7" s="353"/>
      <c r="L7" s="334"/>
      <c r="M7" s="455" t="s">
        <v>433</v>
      </c>
      <c r="N7" s="386"/>
      <c r="O7" s="468">
        <v>1900</v>
      </c>
      <c r="P7" s="350"/>
      <c r="Q7" s="388"/>
      <c r="R7" s="455" t="s">
        <v>431</v>
      </c>
      <c r="S7" s="386"/>
      <c r="T7" s="463">
        <v>550</v>
      </c>
      <c r="U7" s="350"/>
      <c r="V7" s="491"/>
      <c r="W7" s="497" t="s">
        <v>855</v>
      </c>
      <c r="X7" s="492"/>
    </row>
    <row r="8" spans="2:24" ht="20.25" customHeight="1">
      <c r="B8" s="499"/>
      <c r="C8" s="467" t="s">
        <v>417</v>
      </c>
      <c r="D8" s="543" t="s">
        <v>640</v>
      </c>
      <c r="E8" s="468">
        <v>1600</v>
      </c>
      <c r="F8" s="350"/>
      <c r="G8" s="334"/>
      <c r="H8" s="467"/>
      <c r="I8" s="644"/>
      <c r="J8" s="463"/>
      <c r="K8" s="337"/>
      <c r="L8" s="334"/>
      <c r="M8" s="455" t="s">
        <v>434</v>
      </c>
      <c r="N8" s="386"/>
      <c r="O8" s="463">
        <v>2850</v>
      </c>
      <c r="P8" s="350"/>
      <c r="Q8" s="388"/>
      <c r="R8" s="691" t="s">
        <v>906</v>
      </c>
      <c r="S8" s="386"/>
      <c r="T8" s="463">
        <v>750</v>
      </c>
      <c r="U8" s="350"/>
      <c r="V8" s="491"/>
      <c r="W8" s="228"/>
      <c r="X8" s="492"/>
    </row>
    <row r="9" spans="2:24" ht="20.25" customHeight="1">
      <c r="B9" s="499"/>
      <c r="C9" s="467" t="s">
        <v>418</v>
      </c>
      <c r="D9" s="543" t="s">
        <v>640</v>
      </c>
      <c r="E9" s="468">
        <v>1250</v>
      </c>
      <c r="F9" s="350"/>
      <c r="G9" s="334"/>
      <c r="H9" s="467"/>
      <c r="I9" s="644"/>
      <c r="J9" s="463"/>
      <c r="K9" s="337"/>
      <c r="L9" s="334"/>
      <c r="M9" s="455" t="s">
        <v>420</v>
      </c>
      <c r="N9" s="386"/>
      <c r="O9" s="463">
        <v>1750</v>
      </c>
      <c r="P9" s="350"/>
      <c r="Q9" s="388"/>
      <c r="R9" s="691" t="s">
        <v>905</v>
      </c>
      <c r="S9" s="386"/>
      <c r="T9" s="458">
        <v>500</v>
      </c>
      <c r="U9" s="350"/>
      <c r="V9" s="491"/>
      <c r="W9" s="228"/>
      <c r="X9" s="492"/>
    </row>
    <row r="10" spans="2:24" ht="20.25" customHeight="1">
      <c r="B10" s="499"/>
      <c r="C10" s="467" t="s">
        <v>419</v>
      </c>
      <c r="D10" s="543" t="s">
        <v>640</v>
      </c>
      <c r="E10" s="468">
        <v>2850</v>
      </c>
      <c r="F10" s="350"/>
      <c r="G10" s="334"/>
      <c r="H10" s="467"/>
      <c r="I10" s="644"/>
      <c r="J10" s="463"/>
      <c r="K10" s="337"/>
      <c r="L10" s="334"/>
      <c r="M10" s="385"/>
      <c r="N10" s="386"/>
      <c r="O10" s="408"/>
      <c r="P10" s="418"/>
      <c r="Q10" s="388"/>
      <c r="R10" s="455"/>
      <c r="S10" s="386"/>
      <c r="T10" s="458"/>
      <c r="U10" s="337"/>
      <c r="V10" s="491"/>
      <c r="W10" s="228"/>
      <c r="X10" s="492"/>
    </row>
    <row r="11" spans="2:24" ht="20.25" customHeight="1">
      <c r="B11" s="499"/>
      <c r="C11" s="467" t="s">
        <v>420</v>
      </c>
      <c r="D11" s="543" t="s">
        <v>640</v>
      </c>
      <c r="E11" s="468">
        <v>2450</v>
      </c>
      <c r="F11" s="350"/>
      <c r="G11" s="334"/>
      <c r="H11" s="455"/>
      <c r="I11" s="466"/>
      <c r="J11" s="458"/>
      <c r="K11" s="337"/>
      <c r="L11" s="334"/>
      <c r="M11" s="385"/>
      <c r="N11" s="386"/>
      <c r="O11" s="408"/>
      <c r="P11" s="418"/>
      <c r="Q11" s="388"/>
      <c r="R11" s="455"/>
      <c r="S11" s="386"/>
      <c r="T11" s="458"/>
      <c r="U11" s="337"/>
      <c r="V11" s="491"/>
      <c r="W11" s="228"/>
      <c r="X11" s="492"/>
    </row>
    <row r="12" spans="2:24" ht="20.25" customHeight="1">
      <c r="B12" s="499" t="s">
        <v>645</v>
      </c>
      <c r="C12" s="467" t="s">
        <v>421</v>
      </c>
      <c r="D12" s="543" t="s">
        <v>640</v>
      </c>
      <c r="E12" s="468">
        <v>1750</v>
      </c>
      <c r="F12" s="350"/>
      <c r="G12" s="334"/>
      <c r="H12" s="455"/>
      <c r="I12" s="466"/>
      <c r="J12" s="458"/>
      <c r="K12" s="337"/>
      <c r="L12" s="334"/>
      <c r="M12" s="385"/>
      <c r="N12" s="386"/>
      <c r="O12" s="387"/>
      <c r="P12" s="418"/>
      <c r="Q12" s="388"/>
      <c r="R12" s="455"/>
      <c r="S12" s="386"/>
      <c r="T12" s="458"/>
      <c r="U12" s="337"/>
      <c r="V12" s="491"/>
      <c r="W12" s="228" t="s">
        <v>691</v>
      </c>
      <c r="X12" s="492"/>
    </row>
    <row r="13" spans="2:24" ht="20.25" customHeight="1">
      <c r="B13" s="499" t="s">
        <v>646</v>
      </c>
      <c r="C13" s="467" t="s">
        <v>422</v>
      </c>
      <c r="D13" s="543" t="s">
        <v>640</v>
      </c>
      <c r="E13" s="468">
        <v>2250</v>
      </c>
      <c r="F13" s="350"/>
      <c r="G13" s="334"/>
      <c r="H13" s="455"/>
      <c r="I13" s="466"/>
      <c r="J13" s="458"/>
      <c r="K13" s="337"/>
      <c r="L13" s="334"/>
      <c r="M13" s="385"/>
      <c r="N13" s="386"/>
      <c r="O13" s="387"/>
      <c r="P13" s="418"/>
      <c r="Q13" s="388"/>
      <c r="R13" s="385"/>
      <c r="S13" s="386"/>
      <c r="T13" s="387"/>
      <c r="U13" s="337"/>
      <c r="V13" s="491"/>
      <c r="W13" s="228" t="s">
        <v>660</v>
      </c>
      <c r="X13" s="492"/>
    </row>
    <row r="14" spans="2:24" ht="20.25" customHeight="1">
      <c r="B14" s="499"/>
      <c r="C14" s="467" t="s">
        <v>683</v>
      </c>
      <c r="D14" s="543" t="s">
        <v>640</v>
      </c>
      <c r="E14" s="468">
        <v>1750</v>
      </c>
      <c r="F14" s="350"/>
      <c r="G14" s="334"/>
      <c r="H14" s="455"/>
      <c r="I14" s="462"/>
      <c r="J14" s="389"/>
      <c r="K14" s="337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228"/>
      <c r="X14" s="492"/>
    </row>
    <row r="15" spans="2:24" ht="20.25" customHeight="1">
      <c r="B15" s="499"/>
      <c r="C15" s="467" t="s">
        <v>423</v>
      </c>
      <c r="D15" s="543" t="s">
        <v>640</v>
      </c>
      <c r="E15" s="468">
        <v>1950</v>
      </c>
      <c r="F15" s="350"/>
      <c r="G15" s="334"/>
      <c r="H15" s="455"/>
      <c r="I15" s="462"/>
      <c r="J15" s="387"/>
      <c r="K15" s="337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228"/>
      <c r="X15" s="492"/>
    </row>
    <row r="16" spans="2:24" ht="20.25" customHeight="1">
      <c r="B16" s="499"/>
      <c r="C16" s="467" t="s">
        <v>424</v>
      </c>
      <c r="D16" s="543" t="s">
        <v>640</v>
      </c>
      <c r="E16" s="468">
        <v>2000</v>
      </c>
      <c r="F16" s="350"/>
      <c r="G16" s="334"/>
      <c r="H16" s="455"/>
      <c r="I16" s="462"/>
      <c r="J16" s="387"/>
      <c r="K16" s="337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228"/>
      <c r="X16" s="492"/>
    </row>
    <row r="17" spans="2:24" ht="20.25" customHeight="1">
      <c r="B17" s="499"/>
      <c r="C17" s="467" t="s">
        <v>425</v>
      </c>
      <c r="D17" s="543" t="s">
        <v>640</v>
      </c>
      <c r="E17" s="468">
        <v>2850</v>
      </c>
      <c r="F17" s="350"/>
      <c r="G17" s="334"/>
      <c r="H17" s="455"/>
      <c r="I17" s="462"/>
      <c r="J17" s="387"/>
      <c r="K17" s="337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228"/>
      <c r="X17" s="492"/>
    </row>
    <row r="18" spans="2:24" ht="20.25" customHeight="1">
      <c r="B18" s="499"/>
      <c r="C18" s="467" t="s">
        <v>426</v>
      </c>
      <c r="D18" s="543" t="s">
        <v>640</v>
      </c>
      <c r="E18" s="468">
        <v>900</v>
      </c>
      <c r="F18" s="350"/>
      <c r="G18" s="334"/>
      <c r="H18" s="455"/>
      <c r="I18" s="462"/>
      <c r="J18" s="387"/>
      <c r="K18" s="337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228"/>
      <c r="X18" s="492"/>
    </row>
    <row r="19" spans="2:24" ht="20.25" customHeight="1">
      <c r="B19" s="499"/>
      <c r="C19" s="467" t="s">
        <v>427</v>
      </c>
      <c r="D19" s="543" t="s">
        <v>640</v>
      </c>
      <c r="E19" s="468">
        <v>1900</v>
      </c>
      <c r="F19" s="350"/>
      <c r="G19" s="334"/>
      <c r="H19" s="455"/>
      <c r="I19" s="462"/>
      <c r="J19" s="387"/>
      <c r="K19" s="337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228"/>
      <c r="X19" s="492"/>
    </row>
    <row r="20" spans="2:24" ht="20.25" customHeight="1">
      <c r="B20" s="499"/>
      <c r="C20" s="467" t="s">
        <v>428</v>
      </c>
      <c r="D20" s="543" t="s">
        <v>640</v>
      </c>
      <c r="E20" s="468">
        <v>1950</v>
      </c>
      <c r="F20" s="350"/>
      <c r="G20" s="334"/>
      <c r="H20" s="455"/>
      <c r="I20" s="462"/>
      <c r="J20" s="387"/>
      <c r="K20" s="337"/>
      <c r="L20" s="334"/>
      <c r="M20" s="385"/>
      <c r="N20" s="386"/>
      <c r="O20" s="387"/>
      <c r="P20" s="390"/>
      <c r="Q20" s="388"/>
      <c r="R20" s="385"/>
      <c r="S20" s="386"/>
      <c r="T20" s="387"/>
      <c r="U20" s="337"/>
      <c r="V20" s="491"/>
      <c r="W20" s="228"/>
      <c r="X20" s="492"/>
    </row>
    <row r="21" spans="2:24" ht="20.25" customHeight="1">
      <c r="B21" s="499" t="s">
        <v>647</v>
      </c>
      <c r="C21" s="467" t="s">
        <v>429</v>
      </c>
      <c r="D21" s="543" t="s">
        <v>638</v>
      </c>
      <c r="E21" s="468">
        <v>3750</v>
      </c>
      <c r="F21" s="350"/>
      <c r="G21" s="334"/>
      <c r="H21" s="455"/>
      <c r="I21" s="462"/>
      <c r="J21" s="387"/>
      <c r="K21" s="337"/>
      <c r="L21" s="334"/>
      <c r="M21" s="385"/>
      <c r="N21" s="386"/>
      <c r="O21" s="387"/>
      <c r="P21" s="390"/>
      <c r="Q21" s="388"/>
      <c r="R21" s="385"/>
      <c r="S21" s="386"/>
      <c r="T21" s="387"/>
      <c r="U21" s="337"/>
      <c r="V21" s="491"/>
      <c r="W21" s="228"/>
      <c r="X21" s="492"/>
    </row>
    <row r="22" spans="2:24" ht="20.25" customHeight="1">
      <c r="B22" s="499" t="s">
        <v>648</v>
      </c>
      <c r="C22" s="467" t="s">
        <v>430</v>
      </c>
      <c r="D22" s="543" t="s">
        <v>640</v>
      </c>
      <c r="E22" s="468">
        <v>2550</v>
      </c>
      <c r="F22" s="350"/>
      <c r="G22" s="334"/>
      <c r="H22" s="385"/>
      <c r="I22" s="386"/>
      <c r="J22" s="387"/>
      <c r="K22" s="337"/>
      <c r="L22" s="334"/>
      <c r="M22" s="385"/>
      <c r="N22" s="386"/>
      <c r="O22" s="387"/>
      <c r="P22" s="390"/>
      <c r="Q22" s="388"/>
      <c r="R22" s="385"/>
      <c r="S22" s="386"/>
      <c r="T22" s="387"/>
      <c r="U22" s="337"/>
      <c r="V22" s="491"/>
      <c r="W22" s="228" t="s">
        <v>871</v>
      </c>
      <c r="X22" s="492"/>
    </row>
    <row r="23" spans="2:24" ht="20.25" customHeight="1">
      <c r="B23" s="499"/>
      <c r="C23" s="467"/>
      <c r="D23" s="543"/>
      <c r="E23" s="468"/>
      <c r="F23" s="353"/>
      <c r="G23" s="334"/>
      <c r="H23" s="385"/>
      <c r="I23" s="386"/>
      <c r="J23" s="387"/>
      <c r="K23" s="337"/>
      <c r="L23" s="334"/>
      <c r="M23" s="385"/>
      <c r="N23" s="386"/>
      <c r="O23" s="387"/>
      <c r="P23" s="390"/>
      <c r="Q23" s="388"/>
      <c r="R23" s="385"/>
      <c r="S23" s="386"/>
      <c r="T23" s="387"/>
      <c r="U23" s="337"/>
      <c r="V23" s="491"/>
      <c r="W23" s="228" t="s">
        <v>872</v>
      </c>
      <c r="X23" s="492"/>
    </row>
    <row r="24" spans="2:24" ht="20.25" customHeight="1">
      <c r="B24" s="499"/>
      <c r="C24" s="467"/>
      <c r="D24" s="543"/>
      <c r="E24" s="468"/>
      <c r="F24" s="353"/>
      <c r="G24" s="334"/>
      <c r="H24" s="385"/>
      <c r="I24" s="386"/>
      <c r="J24" s="387"/>
      <c r="K24" s="337"/>
      <c r="L24" s="334"/>
      <c r="M24" s="385"/>
      <c r="N24" s="386"/>
      <c r="O24" s="387"/>
      <c r="P24" s="390"/>
      <c r="Q24" s="388"/>
      <c r="R24" s="385"/>
      <c r="S24" s="386"/>
      <c r="T24" s="387"/>
      <c r="U24" s="337"/>
      <c r="V24" s="491"/>
      <c r="W24" s="497" t="s">
        <v>785</v>
      </c>
      <c r="X24" s="492"/>
    </row>
    <row r="25" spans="2:24" ht="20.25" customHeight="1">
      <c r="B25" s="499"/>
      <c r="C25" s="467"/>
      <c r="D25" s="543"/>
      <c r="E25" s="468"/>
      <c r="F25" s="340"/>
      <c r="G25" s="334"/>
      <c r="H25" s="385"/>
      <c r="I25" s="386"/>
      <c r="J25" s="387"/>
      <c r="K25" s="337"/>
      <c r="L25" s="334"/>
      <c r="M25" s="385"/>
      <c r="N25" s="386"/>
      <c r="O25" s="387"/>
      <c r="P25" s="390"/>
      <c r="Q25" s="388"/>
      <c r="R25" s="385"/>
      <c r="S25" s="386"/>
      <c r="T25" s="387"/>
      <c r="U25" s="337"/>
      <c r="V25" s="491"/>
      <c r="W25" s="228"/>
      <c r="X25" s="492"/>
    </row>
    <row r="26" spans="2:24" ht="20.25" customHeight="1">
      <c r="B26" s="510"/>
      <c r="C26" s="472"/>
      <c r="D26" s="509"/>
      <c r="E26" s="471"/>
      <c r="F26" s="436"/>
      <c r="G26" s="354"/>
      <c r="H26" s="410"/>
      <c r="I26" s="411"/>
      <c r="J26" s="413"/>
      <c r="K26" s="356"/>
      <c r="L26" s="354"/>
      <c r="M26" s="410"/>
      <c r="N26" s="411"/>
      <c r="O26" s="413"/>
      <c r="P26" s="437"/>
      <c r="Q26" s="438"/>
      <c r="R26" s="410"/>
      <c r="S26" s="411"/>
      <c r="T26" s="413"/>
      <c r="U26" s="356"/>
      <c r="V26" s="491"/>
      <c r="W26" s="497"/>
      <c r="X26" s="492"/>
    </row>
    <row r="27" spans="2:24" ht="20.25" customHeight="1">
      <c r="B27" s="768" t="s">
        <v>3</v>
      </c>
      <c r="C27" s="784"/>
      <c r="D27" s="784"/>
      <c r="E27" s="348">
        <f>SUM(E6:E26)</f>
        <v>34400</v>
      </c>
      <c r="F27" s="297">
        <f>SUM(F6:F26)</f>
        <v>0</v>
      </c>
      <c r="G27" s="768" t="s">
        <v>3</v>
      </c>
      <c r="H27" s="784"/>
      <c r="I27" s="784"/>
      <c r="J27" s="348">
        <f>SUM(J6:J26)</f>
        <v>550</v>
      </c>
      <c r="K27" s="331">
        <f>SUM(K6:K26)</f>
        <v>0</v>
      </c>
      <c r="L27" s="768" t="s">
        <v>3</v>
      </c>
      <c r="M27" s="784"/>
      <c r="N27" s="784"/>
      <c r="O27" s="348">
        <f>SUM(O6:O26)</f>
        <v>7000</v>
      </c>
      <c r="P27" s="331">
        <f>SUM(P6:P26)</f>
        <v>0</v>
      </c>
      <c r="Q27" s="784" t="s">
        <v>3</v>
      </c>
      <c r="R27" s="784"/>
      <c r="S27" s="784"/>
      <c r="T27" s="348">
        <f>SUM(T6:T26)</f>
        <v>2450</v>
      </c>
      <c r="U27" s="331">
        <f>SUM(U6:U26)</f>
        <v>0</v>
      </c>
      <c r="V27" s="493"/>
      <c r="W27" s="235"/>
      <c r="X27" s="495"/>
    </row>
    <row r="28" spans="2:30" s="4" customFormat="1" ht="13.5" customHeight="1">
      <c r="B28" s="228" t="s">
        <v>858</v>
      </c>
      <c r="C28" s="168"/>
      <c r="D28" s="1"/>
      <c r="E28" s="668"/>
      <c r="F28" s="669"/>
      <c r="G28" s="1"/>
      <c r="H28" s="1"/>
      <c r="I28" s="1"/>
      <c r="J28" s="668"/>
      <c r="K28" s="670"/>
      <c r="L28" s="1"/>
      <c r="M28" s="1"/>
      <c r="N28" s="1"/>
      <c r="O28" s="668"/>
      <c r="P28" s="671"/>
      <c r="Q28" s="1"/>
      <c r="R28" s="1"/>
      <c r="S28" s="1"/>
      <c r="T28" s="668"/>
      <c r="U28" s="670"/>
      <c r="V28" s="1"/>
      <c r="W28" s="1"/>
      <c r="X28" s="1"/>
      <c r="Y28" s="668"/>
      <c r="Z28" s="671"/>
      <c r="AA28" s="672"/>
      <c r="AB28" s="673"/>
      <c r="AC28" s="674"/>
      <c r="AD28" s="672"/>
    </row>
    <row r="29" spans="2:29" s="4" customFormat="1" ht="14.25" customHeight="1">
      <c r="B29" s="735" t="s">
        <v>861</v>
      </c>
      <c r="C29" s="736"/>
      <c r="D29" s="736"/>
      <c r="E29" s="736"/>
      <c r="F29" s="736"/>
      <c r="G29" s="736"/>
      <c r="H29" s="736"/>
      <c r="I29" s="736"/>
      <c r="J29" s="736"/>
      <c r="K29" s="736"/>
      <c r="L29" s="736"/>
      <c r="M29" s="736"/>
      <c r="N29" s="736"/>
      <c r="O29" s="736"/>
      <c r="P29" s="736"/>
      <c r="Q29" s="736"/>
      <c r="R29" s="736"/>
      <c r="S29" s="736"/>
      <c r="T29" s="736"/>
      <c r="U29" s="736"/>
      <c r="V29" s="736"/>
      <c r="W29" s="736"/>
      <c r="X29" s="736"/>
      <c r="Y29" s="650"/>
      <c r="Z29" s="650"/>
      <c r="AA29" s="650"/>
      <c r="AB29" s="650"/>
      <c r="AC29" s="650"/>
    </row>
    <row r="30" spans="2:29" s="4" customFormat="1" ht="14.25" customHeight="1">
      <c r="B30" s="735" t="s">
        <v>859</v>
      </c>
      <c r="C30" s="736"/>
      <c r="D30" s="736"/>
      <c r="E30" s="736"/>
      <c r="F30" s="736"/>
      <c r="G30" s="736"/>
      <c r="H30" s="736"/>
      <c r="I30" s="736"/>
      <c r="J30" s="736"/>
      <c r="K30" s="736"/>
      <c r="L30" s="736"/>
      <c r="M30" s="736"/>
      <c r="N30" s="736"/>
      <c r="O30" s="736"/>
      <c r="P30" s="736"/>
      <c r="Q30" s="736"/>
      <c r="R30" s="736"/>
      <c r="S30" s="736"/>
      <c r="T30" s="736"/>
      <c r="U30" s="736"/>
      <c r="V30" s="736"/>
      <c r="W30" s="736"/>
      <c r="X30" s="736"/>
      <c r="Y30" s="736"/>
      <c r="Z30" s="736"/>
      <c r="AA30" s="736"/>
      <c r="AB30" s="736"/>
      <c r="AC30" s="736"/>
    </row>
    <row r="31" spans="2:29" s="4" customFormat="1" ht="13.5">
      <c r="B31" s="735" t="s">
        <v>860</v>
      </c>
      <c r="C31" s="736"/>
      <c r="D31" s="736"/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736"/>
      <c r="U31" s="736"/>
      <c r="V31" s="736"/>
      <c r="W31" s="736"/>
      <c r="X31" s="736"/>
      <c r="Y31" s="736"/>
      <c r="Z31" s="736"/>
      <c r="AA31" s="736"/>
      <c r="AB31" s="736"/>
      <c r="AC31" s="736"/>
    </row>
    <row r="32" spans="2:26" s="4" customFormat="1" ht="8.25" customHeight="1">
      <c r="B32" s="228"/>
      <c r="C32" s="1"/>
      <c r="D32" s="1"/>
      <c r="E32" s="668"/>
      <c r="F32" s="669"/>
      <c r="G32" s="1"/>
      <c r="H32" s="1"/>
      <c r="I32" s="1"/>
      <c r="J32" s="668"/>
      <c r="K32" s="670"/>
      <c r="L32" s="1"/>
      <c r="M32" s="1"/>
      <c r="N32" s="1"/>
      <c r="O32" s="668"/>
      <c r="P32" s="671"/>
      <c r="Q32" s="1"/>
      <c r="R32" s="1"/>
      <c r="S32" s="1"/>
      <c r="T32" s="668"/>
      <c r="U32" s="670"/>
      <c r="V32" s="1"/>
      <c r="W32" s="1"/>
      <c r="X32" s="1"/>
      <c r="Y32" s="668"/>
      <c r="Z32" s="671"/>
    </row>
    <row r="33" spans="2:24" ht="18" customHeight="1">
      <c r="B33" s="318" t="s">
        <v>686</v>
      </c>
      <c r="C33" s="319"/>
      <c r="E33" s="319"/>
      <c r="F33" s="319"/>
      <c r="J33" s="319"/>
      <c r="K33" s="319"/>
      <c r="M33" s="319"/>
      <c r="O33" s="319"/>
      <c r="P33" s="319"/>
      <c r="R33" s="320"/>
      <c r="T33" s="325"/>
      <c r="U33" s="326"/>
      <c r="W33" s="728" t="str">
        <f>'名古屋市集計表'!M30</f>
        <v>（2020年10月現在）</v>
      </c>
      <c r="X33" s="792"/>
    </row>
    <row r="34" ht="11.25" customHeight="1"/>
  </sheetData>
  <sheetProtection password="CCCF" sheet="1" selectLockedCells="1"/>
  <mergeCells count="30">
    <mergeCell ref="V5:X5"/>
    <mergeCell ref="B27:D27"/>
    <mergeCell ref="G27:I27"/>
    <mergeCell ref="L27:N27"/>
    <mergeCell ref="Q27:S27"/>
    <mergeCell ref="W33:X33"/>
    <mergeCell ref="Q5:T5"/>
    <mergeCell ref="B29:X29"/>
    <mergeCell ref="B30:AC30"/>
    <mergeCell ref="B31:AC31"/>
    <mergeCell ref="C4:E4"/>
    <mergeCell ref="F4:G4"/>
    <mergeCell ref="H4:I4"/>
    <mergeCell ref="O4:P4"/>
    <mergeCell ref="Q4:R4"/>
    <mergeCell ref="B5:E5"/>
    <mergeCell ref="G5:J5"/>
    <mergeCell ref="L5:O5"/>
    <mergeCell ref="E3:F3"/>
    <mergeCell ref="M3:N3"/>
    <mergeCell ref="O3:S3"/>
    <mergeCell ref="T3:U3"/>
    <mergeCell ref="V3:W3"/>
    <mergeCell ref="G3:L3"/>
    <mergeCell ref="E2:F2"/>
    <mergeCell ref="M2:N2"/>
    <mergeCell ref="O2:S2"/>
    <mergeCell ref="T2:U2"/>
    <mergeCell ref="V2:X2"/>
    <mergeCell ref="G2:L2"/>
  </mergeCells>
  <conditionalFormatting sqref="F6">
    <cfRule type="expression" priority="29" dxfId="0" stopIfTrue="1">
      <formula>F6&gt;E6</formula>
    </cfRule>
  </conditionalFormatting>
  <conditionalFormatting sqref="F7">
    <cfRule type="expression" priority="28" dxfId="0" stopIfTrue="1">
      <formula>F7&gt;E7</formula>
    </cfRule>
  </conditionalFormatting>
  <conditionalFormatting sqref="F8">
    <cfRule type="expression" priority="27" dxfId="0" stopIfTrue="1">
      <formula>F8&gt;E8</formula>
    </cfRule>
  </conditionalFormatting>
  <conditionalFormatting sqref="F9">
    <cfRule type="expression" priority="26" dxfId="0" stopIfTrue="1">
      <formula>F9&gt;E9</formula>
    </cfRule>
  </conditionalFormatting>
  <conditionalFormatting sqref="F10">
    <cfRule type="expression" priority="25" dxfId="0" stopIfTrue="1">
      <formula>F10&gt;E10</formula>
    </cfRule>
  </conditionalFormatting>
  <conditionalFormatting sqref="F11">
    <cfRule type="expression" priority="24" dxfId="0" stopIfTrue="1">
      <formula>F11&gt;E11</formula>
    </cfRule>
  </conditionalFormatting>
  <conditionalFormatting sqref="F12">
    <cfRule type="expression" priority="23" dxfId="0" stopIfTrue="1">
      <formula>F12&gt;E12</formula>
    </cfRule>
  </conditionalFormatting>
  <conditionalFormatting sqref="F13">
    <cfRule type="expression" priority="22" dxfId="0" stopIfTrue="1">
      <formula>F13&gt;E13</formula>
    </cfRule>
  </conditionalFormatting>
  <conditionalFormatting sqref="F14">
    <cfRule type="expression" priority="21" dxfId="0" stopIfTrue="1">
      <formula>F14&gt;E14</formula>
    </cfRule>
  </conditionalFormatting>
  <conditionalFormatting sqref="F15">
    <cfRule type="expression" priority="20" dxfId="0" stopIfTrue="1">
      <formula>F15&gt;E15</formula>
    </cfRule>
  </conditionalFormatting>
  <conditionalFormatting sqref="F16">
    <cfRule type="expression" priority="19" dxfId="0" stopIfTrue="1">
      <formula>F16&gt;E16</formula>
    </cfRule>
  </conditionalFormatting>
  <conditionalFormatting sqref="F17">
    <cfRule type="expression" priority="18" dxfId="0" stopIfTrue="1">
      <formula>F17&gt;E17</formula>
    </cfRule>
  </conditionalFormatting>
  <conditionalFormatting sqref="F18">
    <cfRule type="expression" priority="17" dxfId="0" stopIfTrue="1">
      <formula>F18&gt;E18</formula>
    </cfRule>
  </conditionalFormatting>
  <conditionalFormatting sqref="F19">
    <cfRule type="expression" priority="16" dxfId="0" stopIfTrue="1">
      <formula>F19&gt;E19</formula>
    </cfRule>
  </conditionalFormatting>
  <conditionalFormatting sqref="F20">
    <cfRule type="expression" priority="15" dxfId="0" stopIfTrue="1">
      <formula>F20&gt;E20</formula>
    </cfRule>
  </conditionalFormatting>
  <conditionalFormatting sqref="F21">
    <cfRule type="expression" priority="14" dxfId="0" stopIfTrue="1">
      <formula>F21&gt;E21</formula>
    </cfRule>
  </conditionalFormatting>
  <conditionalFormatting sqref="F22">
    <cfRule type="expression" priority="13" dxfId="0" stopIfTrue="1">
      <formula>F22&gt;E22</formula>
    </cfRule>
  </conditionalFormatting>
  <conditionalFormatting sqref="F23">
    <cfRule type="expression" priority="12" dxfId="0" stopIfTrue="1">
      <formula>F23&gt;E23</formula>
    </cfRule>
  </conditionalFormatting>
  <conditionalFormatting sqref="F24">
    <cfRule type="expression" priority="11" dxfId="0" stopIfTrue="1">
      <formula>F24&gt;E24</formula>
    </cfRule>
  </conditionalFormatting>
  <conditionalFormatting sqref="K6">
    <cfRule type="expression" priority="10" dxfId="0" stopIfTrue="1">
      <formula>K6&gt;J6</formula>
    </cfRule>
  </conditionalFormatting>
  <conditionalFormatting sqref="K7">
    <cfRule type="expression" priority="9" dxfId="0" stopIfTrue="1">
      <formula>K7&gt;J7</formula>
    </cfRule>
  </conditionalFormatting>
  <conditionalFormatting sqref="P6">
    <cfRule type="expression" priority="8" dxfId="0" stopIfTrue="1">
      <formula>P6&gt;O6</formula>
    </cfRule>
  </conditionalFormatting>
  <conditionalFormatting sqref="P7">
    <cfRule type="expression" priority="7" dxfId="0" stopIfTrue="1">
      <formula>P7&gt;O7</formula>
    </cfRule>
  </conditionalFormatting>
  <conditionalFormatting sqref="P8">
    <cfRule type="expression" priority="6" dxfId="0" stopIfTrue="1">
      <formula>P8&gt;O8</formula>
    </cfRule>
  </conditionalFormatting>
  <conditionalFormatting sqref="P9">
    <cfRule type="expression" priority="5" dxfId="0" stopIfTrue="1">
      <formula>P9&gt;O9</formula>
    </cfRule>
  </conditionalFormatting>
  <conditionalFormatting sqref="U6">
    <cfRule type="expression" priority="4" dxfId="0" stopIfTrue="1">
      <formula>U6&gt;T6</formula>
    </cfRule>
  </conditionalFormatting>
  <conditionalFormatting sqref="U7">
    <cfRule type="expression" priority="3" dxfId="0" stopIfTrue="1">
      <formula>U7&gt;T7</formula>
    </cfRule>
  </conditionalFormatting>
  <conditionalFormatting sqref="U8">
    <cfRule type="expression" priority="2" dxfId="0" stopIfTrue="1">
      <formula>U8&gt;T8</formula>
    </cfRule>
  </conditionalFormatting>
  <conditionalFormatting sqref="U9">
    <cfRule type="expression" priority="1" dxfId="0" stopIfTrue="1">
      <formula>U9&gt;T9</formula>
    </cfRule>
  </conditionalFormatting>
  <dataValidations count="4">
    <dataValidation operator="lessThanOrEqual" allowBlank="1" showInputMessage="1" showErrorMessage="1" sqref="T13:T26 S6:S26 R13:R26 H22:I26 N6:N26 M10:M26 J15:J26 O10:P26 B28:B32 C32:Z32 C28:Z28"/>
    <dataValidation type="whole" operator="lessThanOrEqual" allowBlank="1" showInputMessage="1" showErrorMessage="1" sqref="Q6:Q26">
      <formula1>O6</formula1>
    </dataValidation>
    <dataValidation type="custom" allowBlank="1" showInputMessage="1" showErrorMessage="1" sqref="F25 K8:K11">
      <formula1>AND(F25&lt;=E25,MOD(F25,50)=0)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24 K6:K7 P6:P9 U6:U9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T30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bestFit="1" customWidth="1"/>
    <col min="5" max="5" width="8.1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3.125" style="318" bestFit="1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75390625" style="318" customWidth="1"/>
    <col min="21" max="21" width="8.75390625" style="318" customWidth="1"/>
    <col min="22" max="22" width="0.74609375" style="318" customWidth="1"/>
    <col min="23" max="23" width="20.75390625" style="318" customWidth="1"/>
    <col min="24" max="24" width="8.625" style="318" customWidth="1"/>
    <col min="25" max="25" width="1.25" style="318" customWidth="1"/>
    <col min="26" max="16384" width="9.00390625" style="318" customWidth="1"/>
  </cols>
  <sheetData>
    <row r="1" spans="7:150" ht="26.2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T1" s="319"/>
    </row>
    <row r="2" spans="2:150" ht="33" customHeight="1">
      <c r="B2" s="163" t="s">
        <v>273</v>
      </c>
      <c r="C2" s="163"/>
      <c r="D2" s="163"/>
      <c r="E2" s="782" t="s">
        <v>6</v>
      </c>
      <c r="F2" s="783"/>
      <c r="G2" s="770">
        <f>'名古屋市集計表'!E3</f>
        <v>0</v>
      </c>
      <c r="H2" s="770"/>
      <c r="I2" s="770"/>
      <c r="J2" s="770"/>
      <c r="K2" s="770"/>
      <c r="L2" s="770"/>
      <c r="M2" s="782" t="s">
        <v>7</v>
      </c>
      <c r="N2" s="783"/>
      <c r="O2" s="765">
        <f>'名古屋市集計表'!I3</f>
        <v>0</v>
      </c>
      <c r="P2" s="766"/>
      <c r="Q2" s="766"/>
      <c r="R2" s="766"/>
      <c r="S2" s="767"/>
      <c r="T2" s="782" t="s">
        <v>8</v>
      </c>
      <c r="U2" s="783"/>
      <c r="V2" s="765">
        <f>'名古屋市集計表'!M3</f>
        <v>0</v>
      </c>
      <c r="W2" s="766"/>
      <c r="X2" s="793"/>
      <c r="ET2" s="319"/>
    </row>
    <row r="3" spans="2:24" ht="33" customHeight="1">
      <c r="B3" s="327"/>
      <c r="C3" s="327"/>
      <c r="D3" s="327"/>
      <c r="E3" s="774" t="s">
        <v>9</v>
      </c>
      <c r="F3" s="775"/>
      <c r="G3" s="778">
        <f>'名古屋市集計表'!E4</f>
        <v>0</v>
      </c>
      <c r="H3" s="778"/>
      <c r="I3" s="778"/>
      <c r="J3" s="778"/>
      <c r="K3" s="778"/>
      <c r="L3" s="778"/>
      <c r="M3" s="774" t="s">
        <v>10</v>
      </c>
      <c r="N3" s="775"/>
      <c r="O3" s="794">
        <f>'名古屋市集計表'!I4</f>
        <v>0</v>
      </c>
      <c r="P3" s="795"/>
      <c r="Q3" s="795"/>
      <c r="R3" s="795"/>
      <c r="S3" s="796"/>
      <c r="T3" s="774" t="s">
        <v>11</v>
      </c>
      <c r="U3" s="775"/>
      <c r="V3" s="797">
        <f>SUM(O4)</f>
        <v>0</v>
      </c>
      <c r="W3" s="798"/>
      <c r="X3" s="343" t="s">
        <v>2</v>
      </c>
    </row>
    <row r="4" spans="2:47" ht="30.75" customHeight="1">
      <c r="B4" s="319" t="s">
        <v>291</v>
      </c>
      <c r="C4" s="791" t="s">
        <v>435</v>
      </c>
      <c r="D4" s="791"/>
      <c r="E4" s="791"/>
      <c r="F4" s="786" t="s">
        <v>17</v>
      </c>
      <c r="G4" s="786"/>
      <c r="H4" s="787">
        <f>SUM(E24+J24+O24+T24)</f>
        <v>40550</v>
      </c>
      <c r="I4" s="786"/>
      <c r="J4" s="160" t="s">
        <v>2</v>
      </c>
      <c r="K4" s="160" t="s">
        <v>275</v>
      </c>
      <c r="L4" s="161"/>
      <c r="M4" s="162" t="s">
        <v>274</v>
      </c>
      <c r="N4" s="161"/>
      <c r="O4" s="788">
        <f>SUM(F24+K24+P24+U24)</f>
        <v>0</v>
      </c>
      <c r="P4" s="789"/>
      <c r="Q4" s="790" t="s">
        <v>2</v>
      </c>
      <c r="R4" s="790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</row>
    <row r="5" spans="2:24" ht="19.5" customHeight="1">
      <c r="B5" s="768" t="s">
        <v>278</v>
      </c>
      <c r="C5" s="784"/>
      <c r="D5" s="784"/>
      <c r="E5" s="784"/>
      <c r="F5" s="339" t="s">
        <v>276</v>
      </c>
      <c r="G5" s="784" t="s">
        <v>279</v>
      </c>
      <c r="H5" s="784"/>
      <c r="I5" s="784"/>
      <c r="J5" s="785"/>
      <c r="K5" s="322" t="s">
        <v>276</v>
      </c>
      <c r="L5" s="768" t="s">
        <v>280</v>
      </c>
      <c r="M5" s="784"/>
      <c r="N5" s="784"/>
      <c r="O5" s="784"/>
      <c r="P5" s="339" t="s">
        <v>276</v>
      </c>
      <c r="Q5" s="784" t="s">
        <v>277</v>
      </c>
      <c r="R5" s="784"/>
      <c r="S5" s="784"/>
      <c r="T5" s="785"/>
      <c r="U5" s="324" t="s">
        <v>276</v>
      </c>
      <c r="V5" s="768" t="s">
        <v>642</v>
      </c>
      <c r="W5" s="784"/>
      <c r="X5" s="769"/>
    </row>
    <row r="6" spans="2:24" ht="19.5" customHeight="1">
      <c r="B6" s="498" t="s">
        <v>645</v>
      </c>
      <c r="C6" s="453" t="s">
        <v>447</v>
      </c>
      <c r="D6" s="548" t="s">
        <v>640</v>
      </c>
      <c r="E6" s="525">
        <v>7300</v>
      </c>
      <c r="F6" s="662"/>
      <c r="G6" s="320"/>
      <c r="H6" s="453"/>
      <c r="I6" s="544"/>
      <c r="J6" s="454"/>
      <c r="K6" s="464"/>
      <c r="L6" s="330"/>
      <c r="M6" s="453" t="s">
        <v>637</v>
      </c>
      <c r="N6" s="511"/>
      <c r="O6" s="525">
        <v>600</v>
      </c>
      <c r="P6" s="662"/>
      <c r="Q6" s="384"/>
      <c r="R6" s="453" t="s">
        <v>623</v>
      </c>
      <c r="S6" s="503"/>
      <c r="T6" s="525">
        <v>700</v>
      </c>
      <c r="U6" s="662"/>
      <c r="V6" s="491"/>
      <c r="W6" s="228" t="s">
        <v>661</v>
      </c>
      <c r="X6" s="492"/>
    </row>
    <row r="7" spans="2:24" ht="19.5" customHeight="1">
      <c r="B7" s="499"/>
      <c r="C7" s="455" t="s">
        <v>436</v>
      </c>
      <c r="D7" s="544" t="s">
        <v>640</v>
      </c>
      <c r="E7" s="468">
        <v>3350</v>
      </c>
      <c r="F7" s="350"/>
      <c r="G7" s="335"/>
      <c r="H7" s="469"/>
      <c r="I7" s="544"/>
      <c r="J7" s="457"/>
      <c r="K7" s="340"/>
      <c r="L7" s="334"/>
      <c r="M7" s="455" t="s">
        <v>451</v>
      </c>
      <c r="N7" s="512"/>
      <c r="O7" s="468">
        <v>150</v>
      </c>
      <c r="P7" s="350"/>
      <c r="Q7" s="388"/>
      <c r="R7" s="455" t="s">
        <v>430</v>
      </c>
      <c r="S7" s="505"/>
      <c r="T7" s="463">
        <v>300</v>
      </c>
      <c r="U7" s="350"/>
      <c r="V7" s="491"/>
      <c r="W7" s="497" t="s">
        <v>873</v>
      </c>
      <c r="X7" s="492"/>
    </row>
    <row r="8" spans="2:24" ht="19.5" customHeight="1">
      <c r="B8" s="499"/>
      <c r="C8" s="455" t="s">
        <v>437</v>
      </c>
      <c r="D8" s="544" t="s">
        <v>640</v>
      </c>
      <c r="E8" s="468">
        <v>2050</v>
      </c>
      <c r="F8" s="350"/>
      <c r="G8" s="335"/>
      <c r="H8" s="455"/>
      <c r="I8" s="544"/>
      <c r="J8" s="458"/>
      <c r="K8" s="340"/>
      <c r="L8" s="334"/>
      <c r="M8" s="455" t="s">
        <v>452</v>
      </c>
      <c r="N8" s="512"/>
      <c r="O8" s="463">
        <v>1350</v>
      </c>
      <c r="P8" s="350"/>
      <c r="Q8" s="388"/>
      <c r="R8" s="455" t="s">
        <v>450</v>
      </c>
      <c r="S8" s="505"/>
      <c r="T8" s="463">
        <v>500</v>
      </c>
      <c r="U8" s="350"/>
      <c r="V8" s="491"/>
      <c r="W8" s="497" t="s">
        <v>893</v>
      </c>
      <c r="X8" s="492"/>
    </row>
    <row r="9" spans="2:24" ht="19.5" customHeight="1">
      <c r="B9" s="499"/>
      <c r="C9" s="455" t="s">
        <v>448</v>
      </c>
      <c r="D9" s="544" t="s">
        <v>640</v>
      </c>
      <c r="E9" s="468">
        <v>2050</v>
      </c>
      <c r="F9" s="350"/>
      <c r="G9" s="335"/>
      <c r="H9" s="455"/>
      <c r="I9" s="544"/>
      <c r="J9" s="458"/>
      <c r="K9" s="340"/>
      <c r="L9" s="334"/>
      <c r="M9" s="455" t="s">
        <v>623</v>
      </c>
      <c r="N9" s="513"/>
      <c r="O9" s="463">
        <v>650</v>
      </c>
      <c r="P9" s="350"/>
      <c r="Q9" s="388"/>
      <c r="R9" s="455" t="s">
        <v>444</v>
      </c>
      <c r="S9" s="505"/>
      <c r="T9" s="463">
        <v>500</v>
      </c>
      <c r="U9" s="350"/>
      <c r="V9" s="491"/>
      <c r="W9" s="497" t="s">
        <v>662</v>
      </c>
      <c r="X9" s="492"/>
    </row>
    <row r="10" spans="2:24" ht="19.5" customHeight="1">
      <c r="B10" s="499"/>
      <c r="C10" s="455" t="s">
        <v>449</v>
      </c>
      <c r="D10" s="544" t="s">
        <v>640</v>
      </c>
      <c r="E10" s="468">
        <v>3800</v>
      </c>
      <c r="F10" s="350"/>
      <c r="G10" s="335"/>
      <c r="H10" s="455"/>
      <c r="I10" s="544"/>
      <c r="J10" s="458"/>
      <c r="K10" s="340"/>
      <c r="L10" s="334"/>
      <c r="M10" s="455" t="s">
        <v>453</v>
      </c>
      <c r="N10" s="552" t="s">
        <v>454</v>
      </c>
      <c r="O10" s="463">
        <v>600</v>
      </c>
      <c r="P10" s="350"/>
      <c r="Q10" s="388"/>
      <c r="R10" s="455"/>
      <c r="S10" s="544"/>
      <c r="T10" s="463"/>
      <c r="U10" s="337"/>
      <c r="V10" s="491"/>
      <c r="W10" s="228"/>
      <c r="X10" s="492"/>
    </row>
    <row r="11" spans="2:24" ht="19.5" customHeight="1">
      <c r="B11" s="499"/>
      <c r="C11" s="455" t="s">
        <v>438</v>
      </c>
      <c r="D11" s="544" t="s">
        <v>640</v>
      </c>
      <c r="E11" s="468">
        <v>1550</v>
      </c>
      <c r="F11" s="350"/>
      <c r="G11" s="335"/>
      <c r="H11" s="455"/>
      <c r="I11" s="544"/>
      <c r="J11" s="458"/>
      <c r="K11" s="340"/>
      <c r="L11" s="334"/>
      <c r="M11" s="467"/>
      <c r="N11" s="513"/>
      <c r="O11" s="463"/>
      <c r="P11" s="418"/>
      <c r="Q11" s="419"/>
      <c r="R11" s="467"/>
      <c r="S11" s="507"/>
      <c r="T11" s="463"/>
      <c r="U11" s="337"/>
      <c r="V11" s="491"/>
      <c r="W11" s="228" t="s">
        <v>874</v>
      </c>
      <c r="X11" s="492"/>
    </row>
    <row r="12" spans="2:24" ht="19.5" customHeight="1">
      <c r="B12" s="499"/>
      <c r="C12" s="455" t="s">
        <v>439</v>
      </c>
      <c r="D12" s="544" t="s">
        <v>640</v>
      </c>
      <c r="E12" s="468">
        <v>1250</v>
      </c>
      <c r="F12" s="350"/>
      <c r="G12" s="335"/>
      <c r="H12" s="455"/>
      <c r="I12" s="544"/>
      <c r="J12" s="458"/>
      <c r="K12" s="340"/>
      <c r="L12" s="334"/>
      <c r="M12" s="467"/>
      <c r="N12" s="520"/>
      <c r="O12" s="463"/>
      <c r="P12" s="418"/>
      <c r="Q12" s="419"/>
      <c r="R12" s="467"/>
      <c r="S12" s="507"/>
      <c r="T12" s="463"/>
      <c r="U12" s="337"/>
      <c r="V12" s="491"/>
      <c r="W12" s="228" t="s">
        <v>786</v>
      </c>
      <c r="X12" s="492"/>
    </row>
    <row r="13" spans="2:24" ht="19.5" customHeight="1">
      <c r="B13" s="499" t="s">
        <v>646</v>
      </c>
      <c r="C13" s="455" t="s">
        <v>440</v>
      </c>
      <c r="D13" s="544" t="s">
        <v>640</v>
      </c>
      <c r="E13" s="468">
        <v>1150</v>
      </c>
      <c r="F13" s="350"/>
      <c r="G13" s="335"/>
      <c r="H13" s="474"/>
      <c r="I13" s="544"/>
      <c r="J13" s="458"/>
      <c r="K13" s="340"/>
      <c r="L13" s="334"/>
      <c r="M13" s="405"/>
      <c r="N13" s="409"/>
      <c r="O13" s="408"/>
      <c r="P13" s="418"/>
      <c r="Q13" s="419"/>
      <c r="R13" s="405"/>
      <c r="S13" s="409"/>
      <c r="T13" s="408"/>
      <c r="U13" s="337"/>
      <c r="V13" s="491"/>
      <c r="W13" s="228"/>
      <c r="X13" s="492"/>
    </row>
    <row r="14" spans="2:24" ht="19.5" customHeight="1">
      <c r="B14" s="499"/>
      <c r="C14" s="455" t="s">
        <v>441</v>
      </c>
      <c r="D14" s="544" t="s">
        <v>640</v>
      </c>
      <c r="E14" s="468">
        <v>3450</v>
      </c>
      <c r="F14" s="350"/>
      <c r="G14" s="335"/>
      <c r="H14" s="455"/>
      <c r="I14" s="544"/>
      <c r="J14" s="389"/>
      <c r="K14" s="340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228"/>
      <c r="X14" s="492"/>
    </row>
    <row r="15" spans="2:24" ht="19.5" customHeight="1">
      <c r="B15" s="499"/>
      <c r="C15" s="455" t="s">
        <v>442</v>
      </c>
      <c r="D15" s="544" t="s">
        <v>640</v>
      </c>
      <c r="E15" s="468">
        <v>2850</v>
      </c>
      <c r="F15" s="350"/>
      <c r="G15" s="335"/>
      <c r="H15" s="455"/>
      <c r="I15" s="544"/>
      <c r="J15" s="387"/>
      <c r="K15" s="340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228"/>
      <c r="X15" s="492"/>
    </row>
    <row r="16" spans="2:24" ht="19.5" customHeight="1">
      <c r="B16" s="499"/>
      <c r="C16" s="455" t="s">
        <v>443</v>
      </c>
      <c r="D16" s="544" t="s">
        <v>640</v>
      </c>
      <c r="E16" s="468">
        <v>1300</v>
      </c>
      <c r="F16" s="350"/>
      <c r="G16" s="335"/>
      <c r="H16" s="455"/>
      <c r="I16" s="544"/>
      <c r="J16" s="387"/>
      <c r="K16" s="340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228"/>
      <c r="X16" s="492"/>
    </row>
    <row r="17" spans="2:24" ht="19.5" customHeight="1">
      <c r="B17" s="499"/>
      <c r="C17" s="455" t="s">
        <v>444</v>
      </c>
      <c r="D17" s="544" t="s">
        <v>640</v>
      </c>
      <c r="E17" s="468">
        <v>1850</v>
      </c>
      <c r="F17" s="350"/>
      <c r="G17" s="335"/>
      <c r="H17" s="455"/>
      <c r="I17" s="544"/>
      <c r="J17" s="387"/>
      <c r="K17" s="340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228"/>
      <c r="X17" s="492"/>
    </row>
    <row r="18" spans="2:24" ht="19.5" customHeight="1">
      <c r="B18" s="499"/>
      <c r="C18" s="455" t="s">
        <v>445</v>
      </c>
      <c r="D18" s="544" t="s">
        <v>640</v>
      </c>
      <c r="E18" s="468">
        <v>1750</v>
      </c>
      <c r="F18" s="350"/>
      <c r="G18" s="335"/>
      <c r="H18" s="455"/>
      <c r="I18" s="544"/>
      <c r="J18" s="387"/>
      <c r="K18" s="340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228"/>
      <c r="X18" s="492"/>
    </row>
    <row r="19" spans="2:24" ht="19.5" customHeight="1">
      <c r="B19" s="499"/>
      <c r="C19" s="455" t="s">
        <v>446</v>
      </c>
      <c r="D19" s="544" t="s">
        <v>640</v>
      </c>
      <c r="E19" s="468">
        <v>1500</v>
      </c>
      <c r="F19" s="350"/>
      <c r="G19" s="335"/>
      <c r="H19" s="455"/>
      <c r="I19" s="544"/>
      <c r="J19" s="387"/>
      <c r="K19" s="340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228"/>
      <c r="X19" s="492"/>
    </row>
    <row r="20" spans="2:24" ht="19.5" customHeight="1">
      <c r="B20" s="499"/>
      <c r="C20" s="455"/>
      <c r="D20" s="544"/>
      <c r="E20" s="468"/>
      <c r="F20" s="337"/>
      <c r="G20" s="335"/>
      <c r="H20" s="455"/>
      <c r="I20" s="544"/>
      <c r="J20" s="387"/>
      <c r="K20" s="340"/>
      <c r="L20" s="334"/>
      <c r="M20" s="385"/>
      <c r="N20" s="386"/>
      <c r="O20" s="387"/>
      <c r="P20" s="390"/>
      <c r="Q20" s="388"/>
      <c r="R20" s="385"/>
      <c r="S20" s="386"/>
      <c r="T20" s="387"/>
      <c r="U20" s="337"/>
      <c r="V20" s="491"/>
      <c r="W20" s="228"/>
      <c r="X20" s="492"/>
    </row>
    <row r="21" spans="2:24" ht="19.5" customHeight="1">
      <c r="B21" s="499"/>
      <c r="C21" s="455"/>
      <c r="D21" s="544"/>
      <c r="E21" s="468"/>
      <c r="F21" s="337"/>
      <c r="G21" s="335"/>
      <c r="H21" s="455"/>
      <c r="I21" s="544"/>
      <c r="J21" s="387"/>
      <c r="K21" s="340"/>
      <c r="L21" s="334"/>
      <c r="M21" s="385"/>
      <c r="N21" s="386"/>
      <c r="O21" s="387"/>
      <c r="P21" s="390"/>
      <c r="Q21" s="388"/>
      <c r="R21" s="385"/>
      <c r="S21" s="386"/>
      <c r="T21" s="387"/>
      <c r="U21" s="337"/>
      <c r="V21" s="491"/>
      <c r="W21" s="228"/>
      <c r="X21" s="492"/>
    </row>
    <row r="22" spans="2:24" ht="19.5" customHeight="1">
      <c r="B22" s="499"/>
      <c r="C22" s="455"/>
      <c r="D22" s="505"/>
      <c r="E22" s="468"/>
      <c r="F22" s="337"/>
      <c r="G22" s="335"/>
      <c r="H22" s="455"/>
      <c r="I22" s="505"/>
      <c r="J22" s="387"/>
      <c r="K22" s="340"/>
      <c r="L22" s="334"/>
      <c r="M22" s="385"/>
      <c r="N22" s="386"/>
      <c r="O22" s="387"/>
      <c r="P22" s="390"/>
      <c r="Q22" s="388"/>
      <c r="R22" s="385"/>
      <c r="S22" s="386"/>
      <c r="T22" s="387"/>
      <c r="U22" s="337"/>
      <c r="V22" s="491"/>
      <c r="W22" s="228"/>
      <c r="X22" s="492"/>
    </row>
    <row r="23" spans="2:24" ht="19.5" customHeight="1">
      <c r="B23" s="510"/>
      <c r="C23" s="472"/>
      <c r="D23" s="508"/>
      <c r="E23" s="471"/>
      <c r="F23" s="356"/>
      <c r="G23" s="355"/>
      <c r="H23" s="410"/>
      <c r="I23" s="411"/>
      <c r="J23" s="413"/>
      <c r="K23" s="436"/>
      <c r="L23" s="354"/>
      <c r="M23" s="410"/>
      <c r="N23" s="411"/>
      <c r="O23" s="413"/>
      <c r="P23" s="437"/>
      <c r="Q23" s="438"/>
      <c r="R23" s="410"/>
      <c r="S23" s="411"/>
      <c r="T23" s="413"/>
      <c r="U23" s="356"/>
      <c r="V23" s="491"/>
      <c r="W23" s="228"/>
      <c r="X23" s="492"/>
    </row>
    <row r="24" spans="2:24" ht="19.5" customHeight="1">
      <c r="B24" s="768" t="s">
        <v>3</v>
      </c>
      <c r="C24" s="784"/>
      <c r="D24" s="784"/>
      <c r="E24" s="348">
        <f>SUM(E6:E23)</f>
        <v>35200</v>
      </c>
      <c r="F24" s="331">
        <f>SUM(F6:F23)</f>
        <v>0</v>
      </c>
      <c r="G24" s="784" t="s">
        <v>3</v>
      </c>
      <c r="H24" s="784"/>
      <c r="I24" s="784"/>
      <c r="J24" s="348">
        <f>SUM(J6:J23)</f>
        <v>0</v>
      </c>
      <c r="K24" s="297">
        <f>SUM(K6:K23)</f>
        <v>0</v>
      </c>
      <c r="L24" s="768" t="s">
        <v>3</v>
      </c>
      <c r="M24" s="784"/>
      <c r="N24" s="784"/>
      <c r="O24" s="348">
        <f>SUM(O6:O23)</f>
        <v>3350</v>
      </c>
      <c r="P24" s="331">
        <f>SUM(P6:P23)</f>
        <v>0</v>
      </c>
      <c r="Q24" s="784" t="s">
        <v>3</v>
      </c>
      <c r="R24" s="784"/>
      <c r="S24" s="784"/>
      <c r="T24" s="348">
        <f>SUM(T6:T23)</f>
        <v>2000</v>
      </c>
      <c r="U24" s="331">
        <f>SUM(U6:U23)</f>
        <v>0</v>
      </c>
      <c r="V24" s="493"/>
      <c r="W24" s="235"/>
      <c r="X24" s="495"/>
    </row>
    <row r="25" spans="2:30" s="4" customFormat="1" ht="13.5" customHeight="1">
      <c r="B25" s="228" t="s">
        <v>858</v>
      </c>
      <c r="C25" s="168"/>
      <c r="D25" s="1"/>
      <c r="E25" s="668"/>
      <c r="F25" s="669"/>
      <c r="G25" s="1"/>
      <c r="H25" s="1"/>
      <c r="I25" s="1"/>
      <c r="J25" s="668"/>
      <c r="K25" s="670"/>
      <c r="L25" s="1"/>
      <c r="M25" s="1"/>
      <c r="N25" s="1"/>
      <c r="O25" s="668"/>
      <c r="P25" s="671"/>
      <c r="Q25" s="1"/>
      <c r="R25" s="1"/>
      <c r="S25" s="1"/>
      <c r="T25" s="668"/>
      <c r="U25" s="670"/>
      <c r="V25" s="1"/>
      <c r="W25" s="1"/>
      <c r="X25" s="1"/>
      <c r="Y25" s="668"/>
      <c r="Z25" s="671"/>
      <c r="AA25" s="672"/>
      <c r="AB25" s="673"/>
      <c r="AC25" s="674"/>
      <c r="AD25" s="672"/>
    </row>
    <row r="26" spans="2:29" s="4" customFormat="1" ht="14.25" customHeight="1">
      <c r="B26" s="735" t="s">
        <v>861</v>
      </c>
      <c r="C26" s="736"/>
      <c r="D26" s="736"/>
      <c r="E26" s="736"/>
      <c r="F26" s="736"/>
      <c r="G26" s="736"/>
      <c r="H26" s="736"/>
      <c r="I26" s="736"/>
      <c r="J26" s="736"/>
      <c r="K26" s="736"/>
      <c r="L26" s="736"/>
      <c r="M26" s="736"/>
      <c r="N26" s="736"/>
      <c r="O26" s="736"/>
      <c r="P26" s="736"/>
      <c r="Q26" s="736"/>
      <c r="R26" s="736"/>
      <c r="S26" s="736"/>
      <c r="T26" s="736"/>
      <c r="U26" s="736"/>
      <c r="V26" s="736"/>
      <c r="W26" s="736"/>
      <c r="X26" s="736"/>
      <c r="Y26" s="650"/>
      <c r="Z26" s="650"/>
      <c r="AA26" s="650"/>
      <c r="AB26" s="650"/>
      <c r="AC26" s="650"/>
    </row>
    <row r="27" spans="2:29" s="4" customFormat="1" ht="14.25" customHeight="1">
      <c r="B27" s="735" t="s">
        <v>859</v>
      </c>
      <c r="C27" s="736"/>
      <c r="D27" s="736"/>
      <c r="E27" s="736"/>
      <c r="F27" s="736"/>
      <c r="G27" s="736"/>
      <c r="H27" s="736"/>
      <c r="I27" s="736"/>
      <c r="J27" s="736"/>
      <c r="K27" s="736"/>
      <c r="L27" s="736"/>
      <c r="M27" s="736"/>
      <c r="N27" s="736"/>
      <c r="O27" s="736"/>
      <c r="P27" s="736"/>
      <c r="Q27" s="736"/>
      <c r="R27" s="736"/>
      <c r="S27" s="736"/>
      <c r="T27" s="736"/>
      <c r="U27" s="736"/>
      <c r="V27" s="736"/>
      <c r="W27" s="736"/>
      <c r="X27" s="736"/>
      <c r="Y27" s="736"/>
      <c r="Z27" s="736"/>
      <c r="AA27" s="736"/>
      <c r="AB27" s="736"/>
      <c r="AC27" s="736"/>
    </row>
    <row r="28" spans="2:29" s="4" customFormat="1" ht="13.5">
      <c r="B28" s="735" t="s">
        <v>860</v>
      </c>
      <c r="C28" s="736"/>
      <c r="D28" s="736"/>
      <c r="E28" s="736"/>
      <c r="F28" s="736"/>
      <c r="G28" s="736"/>
      <c r="H28" s="736"/>
      <c r="I28" s="736"/>
      <c r="J28" s="736"/>
      <c r="K28" s="736"/>
      <c r="L28" s="736"/>
      <c r="M28" s="736"/>
      <c r="N28" s="736"/>
      <c r="O28" s="736"/>
      <c r="P28" s="736"/>
      <c r="Q28" s="736"/>
      <c r="R28" s="736"/>
      <c r="S28" s="736"/>
      <c r="T28" s="736"/>
      <c r="U28" s="736"/>
      <c r="V28" s="736"/>
      <c r="W28" s="736"/>
      <c r="X28" s="736"/>
      <c r="Y28" s="736"/>
      <c r="Z28" s="736"/>
      <c r="AA28" s="736"/>
      <c r="AB28" s="736"/>
      <c r="AC28" s="736"/>
    </row>
    <row r="29" spans="2:26" s="4" customFormat="1" ht="8.25" customHeight="1">
      <c r="B29" s="228"/>
      <c r="C29" s="1"/>
      <c r="D29" s="1"/>
      <c r="E29" s="668"/>
      <c r="F29" s="669"/>
      <c r="G29" s="1"/>
      <c r="H29" s="1"/>
      <c r="I29" s="1"/>
      <c r="J29" s="668"/>
      <c r="K29" s="670"/>
      <c r="L29" s="1"/>
      <c r="M29" s="1"/>
      <c r="N29" s="1"/>
      <c r="O29" s="668"/>
      <c r="P29" s="671"/>
      <c r="Q29" s="1"/>
      <c r="R29" s="1"/>
      <c r="S29" s="1"/>
      <c r="T29" s="668"/>
      <c r="U29" s="670"/>
      <c r="V29" s="1"/>
      <c r="W29" s="1"/>
      <c r="X29" s="1"/>
      <c r="Y29" s="668"/>
      <c r="Z29" s="671"/>
    </row>
    <row r="30" spans="2:24" ht="18" customHeight="1">
      <c r="B30" s="318" t="s">
        <v>686</v>
      </c>
      <c r="C30" s="319"/>
      <c r="E30" s="319"/>
      <c r="F30" s="319"/>
      <c r="J30" s="319"/>
      <c r="K30" s="319"/>
      <c r="M30" s="319"/>
      <c r="O30" s="319"/>
      <c r="P30" s="319"/>
      <c r="R30" s="320"/>
      <c r="T30" s="325"/>
      <c r="U30" s="326"/>
      <c r="W30" s="728" t="str">
        <f>'名古屋市集計表'!M30</f>
        <v>（2020年10月現在）</v>
      </c>
      <c r="X30" s="792"/>
    </row>
    <row r="31" ht="11.25" customHeight="1"/>
  </sheetData>
  <sheetProtection password="CCCF" sheet="1" selectLockedCells="1"/>
  <mergeCells count="30">
    <mergeCell ref="B26:X26"/>
    <mergeCell ref="B27:AC27"/>
    <mergeCell ref="B28:AC28"/>
    <mergeCell ref="V3:W3"/>
    <mergeCell ref="G3:L3"/>
    <mergeCell ref="Q5:T5"/>
    <mergeCell ref="C4:E4"/>
    <mergeCell ref="F4:G4"/>
    <mergeCell ref="H4:I4"/>
    <mergeCell ref="O4:P4"/>
    <mergeCell ref="T3:U3"/>
    <mergeCell ref="G5:J5"/>
    <mergeCell ref="T2:U2"/>
    <mergeCell ref="V2:X2"/>
    <mergeCell ref="W30:X30"/>
    <mergeCell ref="V5:X5"/>
    <mergeCell ref="Q4:R4"/>
    <mergeCell ref="G2:L2"/>
    <mergeCell ref="L5:O5"/>
    <mergeCell ref="M3:N3"/>
    <mergeCell ref="B24:D24"/>
    <mergeCell ref="G24:I24"/>
    <mergeCell ref="L24:N24"/>
    <mergeCell ref="Q24:S24"/>
    <mergeCell ref="E2:F2"/>
    <mergeCell ref="M2:N2"/>
    <mergeCell ref="O2:S2"/>
    <mergeCell ref="B5:E5"/>
    <mergeCell ref="E3:F3"/>
    <mergeCell ref="O3:S3"/>
  </mergeCells>
  <conditionalFormatting sqref="F6">
    <cfRule type="expression" priority="23" dxfId="0" stopIfTrue="1">
      <formula>F6&gt;E6</formula>
    </cfRule>
  </conditionalFormatting>
  <conditionalFormatting sqref="F7">
    <cfRule type="expression" priority="22" dxfId="0" stopIfTrue="1">
      <formula>F7&gt;E7</formula>
    </cfRule>
  </conditionalFormatting>
  <conditionalFormatting sqref="F8">
    <cfRule type="expression" priority="21" dxfId="0" stopIfTrue="1">
      <formula>F8&gt;E8</formula>
    </cfRule>
  </conditionalFormatting>
  <conditionalFormatting sqref="F9">
    <cfRule type="expression" priority="20" dxfId="0" stopIfTrue="1">
      <formula>F9&gt;E9</formula>
    </cfRule>
  </conditionalFormatting>
  <conditionalFormatting sqref="F10">
    <cfRule type="expression" priority="19" dxfId="0" stopIfTrue="1">
      <formula>F10&gt;E10</formula>
    </cfRule>
  </conditionalFormatting>
  <conditionalFormatting sqref="F11">
    <cfRule type="expression" priority="18" dxfId="0" stopIfTrue="1">
      <formula>F11&gt;E11</formula>
    </cfRule>
  </conditionalFormatting>
  <conditionalFormatting sqref="F12">
    <cfRule type="expression" priority="17" dxfId="0" stopIfTrue="1">
      <formula>F12&gt;E12</formula>
    </cfRule>
  </conditionalFormatting>
  <conditionalFormatting sqref="F13">
    <cfRule type="expression" priority="16" dxfId="0" stopIfTrue="1">
      <formula>F13&gt;E13</formula>
    </cfRule>
  </conditionalFormatting>
  <conditionalFormatting sqref="F14">
    <cfRule type="expression" priority="15" dxfId="0" stopIfTrue="1">
      <formula>F14&gt;E14</formula>
    </cfRule>
  </conditionalFormatting>
  <conditionalFormatting sqref="F15">
    <cfRule type="expression" priority="14" dxfId="0" stopIfTrue="1">
      <formula>F15&gt;E15</formula>
    </cfRule>
  </conditionalFormatting>
  <conditionalFormatting sqref="F16">
    <cfRule type="expression" priority="13" dxfId="0" stopIfTrue="1">
      <formula>F16&gt;E16</formula>
    </cfRule>
  </conditionalFormatting>
  <conditionalFormatting sqref="F17">
    <cfRule type="expression" priority="12" dxfId="0" stopIfTrue="1">
      <formula>F17&gt;E17</formula>
    </cfRule>
  </conditionalFormatting>
  <conditionalFormatting sqref="F18">
    <cfRule type="expression" priority="11" dxfId="0" stopIfTrue="1">
      <formula>F18&gt;E18</formula>
    </cfRule>
  </conditionalFormatting>
  <conditionalFormatting sqref="F19">
    <cfRule type="expression" priority="10" dxfId="0" stopIfTrue="1">
      <formula>F19&gt;E19</formula>
    </cfRule>
  </conditionalFormatting>
  <conditionalFormatting sqref="P6">
    <cfRule type="expression" priority="9" dxfId="0" stopIfTrue="1">
      <formula>P6&gt;O6</formula>
    </cfRule>
  </conditionalFormatting>
  <conditionalFormatting sqref="P7">
    <cfRule type="expression" priority="8" dxfId="0" stopIfTrue="1">
      <formula>P7&gt;O7</formula>
    </cfRule>
  </conditionalFormatting>
  <conditionalFormatting sqref="P8">
    <cfRule type="expression" priority="7" dxfId="0" stopIfTrue="1">
      <formula>P8&gt;O8</formula>
    </cfRule>
  </conditionalFormatting>
  <conditionalFormatting sqref="P9">
    <cfRule type="expression" priority="6" dxfId="0" stopIfTrue="1">
      <formula>P9&gt;O9</formula>
    </cfRule>
  </conditionalFormatting>
  <conditionalFormatting sqref="P10">
    <cfRule type="expression" priority="5" dxfId="0" stopIfTrue="1">
      <formula>P10&gt;O10</formula>
    </cfRule>
  </conditionalFormatting>
  <conditionalFormatting sqref="U6">
    <cfRule type="expression" priority="4" dxfId="0" stopIfTrue="1">
      <formula>U6&gt;T6</formula>
    </cfRule>
  </conditionalFormatting>
  <conditionalFormatting sqref="U7">
    <cfRule type="expression" priority="3" dxfId="0" stopIfTrue="1">
      <formula>U7&gt;T7</formula>
    </cfRule>
  </conditionalFormatting>
  <conditionalFormatting sqref="U8">
    <cfRule type="expression" priority="2" dxfId="0" stopIfTrue="1">
      <formula>U8&gt;T8</formula>
    </cfRule>
  </conditionalFormatting>
  <conditionalFormatting sqref="U9">
    <cfRule type="expression" priority="1" dxfId="0" stopIfTrue="1">
      <formula>U9&gt;T9</formula>
    </cfRule>
  </conditionalFormatting>
  <dataValidations count="4">
    <dataValidation operator="lessThanOrEqual" allowBlank="1" showInputMessage="1" showErrorMessage="1" sqref="M13:O23 R13:T23 J15:J23 H23:I23 P11:P23 B25:B29 C29:Z29 C25:Z25"/>
    <dataValidation type="whole" operator="lessThanOrEqual" allowBlank="1" showInputMessage="1" showErrorMessage="1" sqref="Q6:Q23">
      <formula1>O6</formula1>
    </dataValidation>
    <dataValidation type="custom" allowBlank="1" showInputMessage="1" showErrorMessage="1" sqref="F20:F21">
      <formula1>AND(F20&lt;=E20,MOD(F20,50)=0)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9 P6:P10 U6:U9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T2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bestFit="1" customWidth="1"/>
    <col min="5" max="5" width="8.1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75390625" style="318" customWidth="1"/>
    <col min="21" max="21" width="8.75390625" style="318" customWidth="1"/>
    <col min="22" max="22" width="0.74609375" style="318" customWidth="1"/>
    <col min="23" max="23" width="21.25390625" style="318" customWidth="1"/>
    <col min="24" max="24" width="8.625" style="318" customWidth="1"/>
    <col min="25" max="25" width="1.25" style="318" customWidth="1"/>
    <col min="26" max="16384" width="9.00390625" style="318" customWidth="1"/>
  </cols>
  <sheetData>
    <row r="1" spans="7:150" ht="25.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T1" s="319"/>
    </row>
    <row r="2" spans="2:150" ht="33" customHeight="1">
      <c r="B2" s="163" t="s">
        <v>273</v>
      </c>
      <c r="C2" s="163"/>
      <c r="D2" s="163"/>
      <c r="E2" s="782" t="s">
        <v>6</v>
      </c>
      <c r="F2" s="783"/>
      <c r="G2" s="770">
        <f>'名古屋市集計表'!E3</f>
        <v>0</v>
      </c>
      <c r="H2" s="770"/>
      <c r="I2" s="770"/>
      <c r="J2" s="770"/>
      <c r="K2" s="770"/>
      <c r="L2" s="770"/>
      <c r="M2" s="782" t="s">
        <v>7</v>
      </c>
      <c r="N2" s="783"/>
      <c r="O2" s="765">
        <f>'名古屋市集計表'!I3</f>
        <v>0</v>
      </c>
      <c r="P2" s="766"/>
      <c r="Q2" s="766"/>
      <c r="R2" s="766"/>
      <c r="S2" s="767"/>
      <c r="T2" s="782" t="s">
        <v>8</v>
      </c>
      <c r="U2" s="783"/>
      <c r="V2" s="765">
        <f>'名古屋市集計表'!M3</f>
        <v>0</v>
      </c>
      <c r="W2" s="766"/>
      <c r="X2" s="793"/>
      <c r="ET2" s="319"/>
    </row>
    <row r="3" spans="2:24" ht="33" customHeight="1">
      <c r="B3" s="327"/>
      <c r="C3" s="327"/>
      <c r="D3" s="327"/>
      <c r="E3" s="774" t="s">
        <v>9</v>
      </c>
      <c r="F3" s="775"/>
      <c r="G3" s="778">
        <f>'名古屋市集計表'!E4</f>
        <v>0</v>
      </c>
      <c r="H3" s="778"/>
      <c r="I3" s="778"/>
      <c r="J3" s="778"/>
      <c r="K3" s="778"/>
      <c r="L3" s="778"/>
      <c r="M3" s="774" t="s">
        <v>10</v>
      </c>
      <c r="N3" s="775"/>
      <c r="O3" s="794">
        <f>'名古屋市集計表'!I4</f>
        <v>0</v>
      </c>
      <c r="P3" s="795"/>
      <c r="Q3" s="795"/>
      <c r="R3" s="795"/>
      <c r="S3" s="796"/>
      <c r="T3" s="774" t="s">
        <v>11</v>
      </c>
      <c r="U3" s="775"/>
      <c r="V3" s="797">
        <f>SUM(O4)</f>
        <v>0</v>
      </c>
      <c r="W3" s="798"/>
      <c r="X3" s="343" t="s">
        <v>2</v>
      </c>
    </row>
    <row r="4" spans="2:47" ht="30.75" customHeight="1">
      <c r="B4" s="319" t="s">
        <v>291</v>
      </c>
      <c r="C4" s="791" t="s">
        <v>455</v>
      </c>
      <c r="D4" s="791"/>
      <c r="E4" s="791"/>
      <c r="F4" s="786" t="s">
        <v>17</v>
      </c>
      <c r="G4" s="786"/>
      <c r="H4" s="787">
        <f>SUM(E21+J21+O21+T21)</f>
        <v>28150</v>
      </c>
      <c r="I4" s="786"/>
      <c r="J4" s="160" t="s">
        <v>2</v>
      </c>
      <c r="K4" s="160" t="s">
        <v>275</v>
      </c>
      <c r="L4" s="161"/>
      <c r="M4" s="162" t="s">
        <v>274</v>
      </c>
      <c r="N4" s="161"/>
      <c r="O4" s="788">
        <f>SUM(F21+K21+P21+U21)</f>
        <v>0</v>
      </c>
      <c r="P4" s="789"/>
      <c r="Q4" s="790" t="s">
        <v>2</v>
      </c>
      <c r="R4" s="790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</row>
    <row r="5" spans="2:24" ht="20.25" customHeight="1">
      <c r="B5" s="768" t="s">
        <v>278</v>
      </c>
      <c r="C5" s="784"/>
      <c r="D5" s="784"/>
      <c r="E5" s="784"/>
      <c r="F5" s="346" t="s">
        <v>276</v>
      </c>
      <c r="G5" s="768" t="s">
        <v>279</v>
      </c>
      <c r="H5" s="784"/>
      <c r="I5" s="784"/>
      <c r="J5" s="785"/>
      <c r="K5" s="324" t="s">
        <v>276</v>
      </c>
      <c r="L5" s="768" t="s">
        <v>280</v>
      </c>
      <c r="M5" s="784"/>
      <c r="N5" s="784"/>
      <c r="O5" s="784"/>
      <c r="P5" s="339" t="s">
        <v>276</v>
      </c>
      <c r="Q5" s="784" t="s">
        <v>277</v>
      </c>
      <c r="R5" s="784"/>
      <c r="S5" s="784"/>
      <c r="T5" s="785"/>
      <c r="U5" s="324" t="s">
        <v>276</v>
      </c>
      <c r="V5" s="768" t="s">
        <v>642</v>
      </c>
      <c r="W5" s="784"/>
      <c r="X5" s="769"/>
    </row>
    <row r="6" spans="2:24" ht="20.25" customHeight="1">
      <c r="B6" s="498" t="s">
        <v>645</v>
      </c>
      <c r="C6" s="453" t="s">
        <v>456</v>
      </c>
      <c r="D6" s="566" t="s">
        <v>678</v>
      </c>
      <c r="E6" s="525">
        <v>1100</v>
      </c>
      <c r="F6" s="662"/>
      <c r="G6" s="330"/>
      <c r="H6" s="453"/>
      <c r="I6" s="473"/>
      <c r="J6" s="454"/>
      <c r="K6" s="506"/>
      <c r="L6" s="330"/>
      <c r="M6" s="453" t="s">
        <v>468</v>
      </c>
      <c r="N6" s="383"/>
      <c r="O6" s="525">
        <v>1250</v>
      </c>
      <c r="P6" s="662"/>
      <c r="Q6" s="384"/>
      <c r="R6" s="534" t="s">
        <v>875</v>
      </c>
      <c r="S6" s="383"/>
      <c r="T6" s="525">
        <v>550</v>
      </c>
      <c r="U6" s="662"/>
      <c r="V6" s="491"/>
      <c r="W6" s="228" t="s">
        <v>665</v>
      </c>
      <c r="X6" s="492"/>
    </row>
    <row r="7" spans="2:24" ht="20.25" customHeight="1">
      <c r="B7" s="499"/>
      <c r="C7" s="455" t="s">
        <v>457</v>
      </c>
      <c r="D7" s="542" t="s">
        <v>640</v>
      </c>
      <c r="E7" s="468">
        <v>1650</v>
      </c>
      <c r="F7" s="350"/>
      <c r="G7" s="334"/>
      <c r="H7" s="455"/>
      <c r="I7" s="475"/>
      <c r="J7" s="457"/>
      <c r="K7" s="337"/>
      <c r="L7" s="334"/>
      <c r="M7" s="455" t="s">
        <v>469</v>
      </c>
      <c r="N7" s="386"/>
      <c r="O7" s="468">
        <v>500</v>
      </c>
      <c r="P7" s="350"/>
      <c r="Q7" s="388"/>
      <c r="R7" s="455" t="s">
        <v>473</v>
      </c>
      <c r="S7" s="386"/>
      <c r="T7" s="463">
        <v>300</v>
      </c>
      <c r="U7" s="350"/>
      <c r="V7" s="491"/>
      <c r="W7" s="497" t="s">
        <v>889</v>
      </c>
      <c r="X7" s="492"/>
    </row>
    <row r="8" spans="2:24" ht="20.25" customHeight="1">
      <c r="B8" s="499"/>
      <c r="C8" s="455" t="s">
        <v>458</v>
      </c>
      <c r="D8" s="542" t="s">
        <v>640</v>
      </c>
      <c r="E8" s="468">
        <v>850</v>
      </c>
      <c r="F8" s="350"/>
      <c r="G8" s="334"/>
      <c r="H8" s="455"/>
      <c r="I8" s="475"/>
      <c r="J8" s="458"/>
      <c r="K8" s="337"/>
      <c r="L8" s="334"/>
      <c r="M8" s="455" t="s">
        <v>471</v>
      </c>
      <c r="N8" s="386"/>
      <c r="O8" s="463">
        <v>350</v>
      </c>
      <c r="P8" s="350"/>
      <c r="Q8" s="388"/>
      <c r="R8" s="455" t="s">
        <v>460</v>
      </c>
      <c r="S8" s="386"/>
      <c r="T8" s="463">
        <v>400</v>
      </c>
      <c r="U8" s="350"/>
      <c r="V8" s="491"/>
      <c r="W8" s="228"/>
      <c r="X8" s="492"/>
    </row>
    <row r="9" spans="2:24" ht="20.25" customHeight="1">
      <c r="B9" s="499"/>
      <c r="C9" s="455" t="s">
        <v>459</v>
      </c>
      <c r="D9" s="542" t="s">
        <v>640</v>
      </c>
      <c r="E9" s="468">
        <v>1900</v>
      </c>
      <c r="F9" s="350"/>
      <c r="G9" s="334"/>
      <c r="H9" s="455"/>
      <c r="I9" s="475"/>
      <c r="J9" s="463"/>
      <c r="K9" s="337"/>
      <c r="L9" s="334"/>
      <c r="M9" s="455" t="s">
        <v>470</v>
      </c>
      <c r="N9" s="386"/>
      <c r="O9" s="463">
        <v>700</v>
      </c>
      <c r="P9" s="350"/>
      <c r="Q9" s="388"/>
      <c r="R9" s="467"/>
      <c r="S9" s="409"/>
      <c r="T9" s="463"/>
      <c r="U9" s="353"/>
      <c r="V9" s="491"/>
      <c r="W9" s="228" t="s">
        <v>744</v>
      </c>
      <c r="X9" s="492"/>
    </row>
    <row r="10" spans="2:24" ht="20.25" customHeight="1">
      <c r="B10" s="499" t="s">
        <v>646</v>
      </c>
      <c r="C10" s="467" t="s">
        <v>460</v>
      </c>
      <c r="D10" s="542" t="s">
        <v>640</v>
      </c>
      <c r="E10" s="468">
        <v>1750</v>
      </c>
      <c r="F10" s="350"/>
      <c r="G10" s="334"/>
      <c r="H10" s="455"/>
      <c r="I10" s="475"/>
      <c r="J10" s="458"/>
      <c r="K10" s="337"/>
      <c r="L10" s="334"/>
      <c r="M10" s="484" t="s">
        <v>635</v>
      </c>
      <c r="N10" s="386"/>
      <c r="O10" s="408">
        <v>700</v>
      </c>
      <c r="P10" s="350"/>
      <c r="Q10" s="388"/>
      <c r="R10" s="455"/>
      <c r="S10" s="386"/>
      <c r="T10" s="458"/>
      <c r="U10" s="337"/>
      <c r="V10" s="491"/>
      <c r="W10" s="228" t="s">
        <v>876</v>
      </c>
      <c r="X10" s="492"/>
    </row>
    <row r="11" spans="2:24" ht="20.25" customHeight="1">
      <c r="B11" s="499"/>
      <c r="C11" s="467" t="s">
        <v>461</v>
      </c>
      <c r="D11" s="542" t="s">
        <v>640</v>
      </c>
      <c r="E11" s="468">
        <v>1250</v>
      </c>
      <c r="F11" s="350"/>
      <c r="G11" s="334"/>
      <c r="H11" s="455"/>
      <c r="I11" s="475"/>
      <c r="J11" s="458"/>
      <c r="K11" s="337"/>
      <c r="L11" s="334"/>
      <c r="M11" s="385"/>
      <c r="N11" s="386"/>
      <c r="O11" s="408"/>
      <c r="P11" s="418"/>
      <c r="Q11" s="388"/>
      <c r="R11" s="455"/>
      <c r="S11" s="386"/>
      <c r="T11" s="458"/>
      <c r="U11" s="337"/>
      <c r="V11" s="491"/>
      <c r="W11" s="228" t="s">
        <v>877</v>
      </c>
      <c r="X11" s="492"/>
    </row>
    <row r="12" spans="2:24" ht="20.25" customHeight="1">
      <c r="B12" s="499" t="s">
        <v>647</v>
      </c>
      <c r="C12" s="467" t="s">
        <v>462</v>
      </c>
      <c r="D12" s="542" t="s">
        <v>640</v>
      </c>
      <c r="E12" s="468">
        <v>4000</v>
      </c>
      <c r="F12" s="350"/>
      <c r="G12" s="334"/>
      <c r="H12" s="455"/>
      <c r="I12" s="475"/>
      <c r="J12" s="458"/>
      <c r="K12" s="337"/>
      <c r="L12" s="334"/>
      <c r="M12" s="385"/>
      <c r="N12" s="386"/>
      <c r="O12" s="387"/>
      <c r="P12" s="418"/>
      <c r="Q12" s="388"/>
      <c r="R12" s="385"/>
      <c r="S12" s="386"/>
      <c r="T12" s="387"/>
      <c r="U12" s="337"/>
      <c r="V12" s="491"/>
      <c r="W12" s="228" t="s">
        <v>790</v>
      </c>
      <c r="X12" s="492"/>
    </row>
    <row r="13" spans="2:24" ht="20.25" customHeight="1">
      <c r="B13" s="499"/>
      <c r="C13" s="455" t="s">
        <v>463</v>
      </c>
      <c r="D13" s="542" t="s">
        <v>640</v>
      </c>
      <c r="E13" s="468">
        <v>2400</v>
      </c>
      <c r="F13" s="350"/>
      <c r="G13" s="334"/>
      <c r="H13" s="455"/>
      <c r="I13" s="475"/>
      <c r="J13" s="389"/>
      <c r="K13" s="337"/>
      <c r="L13" s="334"/>
      <c r="M13" s="385"/>
      <c r="N13" s="386"/>
      <c r="O13" s="387"/>
      <c r="P13" s="418"/>
      <c r="Q13" s="388"/>
      <c r="R13" s="385"/>
      <c r="S13" s="386"/>
      <c r="T13" s="387"/>
      <c r="U13" s="337"/>
      <c r="V13" s="491"/>
      <c r="W13" s="228" t="s">
        <v>776</v>
      </c>
      <c r="X13" s="492"/>
    </row>
    <row r="14" spans="2:24" ht="20.25" customHeight="1">
      <c r="B14" s="499" t="s">
        <v>648</v>
      </c>
      <c r="C14" s="455" t="s">
        <v>464</v>
      </c>
      <c r="D14" s="542" t="s">
        <v>640</v>
      </c>
      <c r="E14" s="468">
        <v>2550</v>
      </c>
      <c r="F14" s="350"/>
      <c r="G14" s="334"/>
      <c r="H14" s="455"/>
      <c r="I14" s="475"/>
      <c r="J14" s="387"/>
      <c r="K14" s="337"/>
      <c r="L14" s="334"/>
      <c r="M14" s="385"/>
      <c r="N14" s="386"/>
      <c r="O14" s="387"/>
      <c r="P14" s="390"/>
      <c r="Q14" s="388"/>
      <c r="R14" s="385"/>
      <c r="S14" s="386"/>
      <c r="T14" s="387"/>
      <c r="U14" s="337"/>
      <c r="V14" s="491"/>
      <c r="W14" s="228"/>
      <c r="X14" s="492"/>
    </row>
    <row r="15" spans="2:24" ht="20.25" customHeight="1">
      <c r="B15" s="499" t="s">
        <v>649</v>
      </c>
      <c r="C15" s="455" t="s">
        <v>465</v>
      </c>
      <c r="D15" s="542" t="s">
        <v>640</v>
      </c>
      <c r="E15" s="468">
        <v>2250</v>
      </c>
      <c r="F15" s="350"/>
      <c r="G15" s="334"/>
      <c r="H15" s="455"/>
      <c r="I15" s="501"/>
      <c r="J15" s="387"/>
      <c r="K15" s="337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228"/>
      <c r="X15" s="492"/>
    </row>
    <row r="16" spans="2:24" ht="20.25" customHeight="1">
      <c r="B16" s="499"/>
      <c r="C16" s="455" t="s">
        <v>466</v>
      </c>
      <c r="D16" s="542" t="s">
        <v>640</v>
      </c>
      <c r="E16" s="468">
        <v>1550</v>
      </c>
      <c r="F16" s="350"/>
      <c r="G16" s="334"/>
      <c r="H16" s="455"/>
      <c r="I16" s="501"/>
      <c r="J16" s="387"/>
      <c r="K16" s="337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228"/>
      <c r="X16" s="492"/>
    </row>
    <row r="17" spans="2:24" ht="20.25" customHeight="1">
      <c r="B17" s="499"/>
      <c r="C17" s="455" t="s">
        <v>467</v>
      </c>
      <c r="D17" s="542" t="s">
        <v>640</v>
      </c>
      <c r="E17" s="468">
        <v>2150</v>
      </c>
      <c r="F17" s="350"/>
      <c r="G17" s="334"/>
      <c r="H17" s="455"/>
      <c r="I17" s="462"/>
      <c r="J17" s="387"/>
      <c r="K17" s="337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228"/>
      <c r="X17" s="492"/>
    </row>
    <row r="18" spans="2:24" ht="20.25" customHeight="1">
      <c r="B18" s="499"/>
      <c r="C18" s="455"/>
      <c r="D18" s="542"/>
      <c r="E18" s="468"/>
      <c r="F18" s="340"/>
      <c r="G18" s="334"/>
      <c r="H18" s="455"/>
      <c r="I18" s="462"/>
      <c r="J18" s="387"/>
      <c r="K18" s="337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228"/>
      <c r="X18" s="492"/>
    </row>
    <row r="19" spans="2:24" ht="20.25" customHeight="1">
      <c r="B19" s="499"/>
      <c r="C19" s="455"/>
      <c r="D19" s="504"/>
      <c r="E19" s="457"/>
      <c r="F19" s="340"/>
      <c r="G19" s="334"/>
      <c r="H19" s="455"/>
      <c r="I19" s="462"/>
      <c r="J19" s="387"/>
      <c r="K19" s="337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228"/>
      <c r="X19" s="492"/>
    </row>
    <row r="20" spans="2:24" ht="20.25" customHeight="1">
      <c r="B20" s="510"/>
      <c r="C20" s="472"/>
      <c r="D20" s="509"/>
      <c r="E20" s="471"/>
      <c r="F20" s="436"/>
      <c r="G20" s="354"/>
      <c r="H20" s="472"/>
      <c r="I20" s="476"/>
      <c r="J20" s="413"/>
      <c r="K20" s="356"/>
      <c r="L20" s="354"/>
      <c r="M20" s="410"/>
      <c r="N20" s="411"/>
      <c r="O20" s="413"/>
      <c r="P20" s="437"/>
      <c r="Q20" s="438"/>
      <c r="R20" s="410"/>
      <c r="S20" s="411"/>
      <c r="T20" s="413"/>
      <c r="U20" s="356"/>
      <c r="V20" s="491"/>
      <c r="W20" s="228"/>
      <c r="X20" s="492"/>
    </row>
    <row r="21" spans="2:24" ht="20.25" customHeight="1">
      <c r="B21" s="768" t="s">
        <v>3</v>
      </c>
      <c r="C21" s="784"/>
      <c r="D21" s="784"/>
      <c r="E21" s="348">
        <f>SUM(E6:E20)</f>
        <v>23400</v>
      </c>
      <c r="F21" s="297">
        <f>SUM(F6:F20)</f>
        <v>0</v>
      </c>
      <c r="G21" s="768" t="s">
        <v>3</v>
      </c>
      <c r="H21" s="784"/>
      <c r="I21" s="784"/>
      <c r="J21" s="348">
        <f>SUM(J6:J20)</f>
        <v>0</v>
      </c>
      <c r="K21" s="331">
        <f>SUM(K6:K20)</f>
        <v>0</v>
      </c>
      <c r="L21" s="768" t="s">
        <v>3</v>
      </c>
      <c r="M21" s="784"/>
      <c r="N21" s="784"/>
      <c r="O21" s="348">
        <f>SUM(O6:O20)</f>
        <v>3500</v>
      </c>
      <c r="P21" s="331">
        <f>SUM(P6:P20)</f>
        <v>0</v>
      </c>
      <c r="Q21" s="784" t="s">
        <v>3</v>
      </c>
      <c r="R21" s="784"/>
      <c r="S21" s="784"/>
      <c r="T21" s="348">
        <f>SUM(T6:T20)</f>
        <v>1250</v>
      </c>
      <c r="U21" s="331">
        <f>SUM(U6:U20)</f>
        <v>0</v>
      </c>
      <c r="V21" s="493"/>
      <c r="W21" s="235"/>
      <c r="X21" s="495"/>
    </row>
    <row r="22" spans="2:30" s="4" customFormat="1" ht="13.5" customHeight="1">
      <c r="B22" s="228" t="s">
        <v>858</v>
      </c>
      <c r="C22" s="168"/>
      <c r="D22" s="1"/>
      <c r="E22" s="668"/>
      <c r="F22" s="669"/>
      <c r="G22" s="1"/>
      <c r="H22" s="1"/>
      <c r="I22" s="1"/>
      <c r="J22" s="668"/>
      <c r="K22" s="670"/>
      <c r="L22" s="1"/>
      <c r="M22" s="1"/>
      <c r="N22" s="1"/>
      <c r="O22" s="668"/>
      <c r="P22" s="671"/>
      <c r="Q22" s="1"/>
      <c r="R22" s="1"/>
      <c r="S22" s="1"/>
      <c r="T22" s="668"/>
      <c r="U22" s="670"/>
      <c r="V22" s="1"/>
      <c r="W22" s="1"/>
      <c r="X22" s="1"/>
      <c r="Y22" s="668"/>
      <c r="Z22" s="671"/>
      <c r="AA22" s="672"/>
      <c r="AB22" s="673"/>
      <c r="AC22" s="674"/>
      <c r="AD22" s="672"/>
    </row>
    <row r="23" spans="2:29" s="4" customFormat="1" ht="14.25" customHeight="1">
      <c r="B23" s="735" t="s">
        <v>861</v>
      </c>
      <c r="C23" s="736"/>
      <c r="D23" s="736"/>
      <c r="E23" s="736"/>
      <c r="F23" s="736"/>
      <c r="G23" s="736"/>
      <c r="H23" s="736"/>
      <c r="I23" s="736"/>
      <c r="J23" s="736"/>
      <c r="K23" s="736"/>
      <c r="L23" s="736"/>
      <c r="M23" s="736"/>
      <c r="N23" s="736"/>
      <c r="O23" s="736"/>
      <c r="P23" s="736"/>
      <c r="Q23" s="736"/>
      <c r="R23" s="736"/>
      <c r="S23" s="736"/>
      <c r="T23" s="736"/>
      <c r="U23" s="736"/>
      <c r="V23" s="736"/>
      <c r="W23" s="736"/>
      <c r="X23" s="736"/>
      <c r="Y23" s="650"/>
      <c r="Z23" s="650"/>
      <c r="AA23" s="650"/>
      <c r="AB23" s="650"/>
      <c r="AC23" s="650"/>
    </row>
    <row r="24" spans="2:29" s="4" customFormat="1" ht="14.25" customHeight="1">
      <c r="B24" s="735" t="s">
        <v>859</v>
      </c>
      <c r="C24" s="736"/>
      <c r="D24" s="736"/>
      <c r="E24" s="736"/>
      <c r="F24" s="736"/>
      <c r="G24" s="736"/>
      <c r="H24" s="736"/>
      <c r="I24" s="736"/>
      <c r="J24" s="736"/>
      <c r="K24" s="736"/>
      <c r="L24" s="736"/>
      <c r="M24" s="736"/>
      <c r="N24" s="736"/>
      <c r="O24" s="736"/>
      <c r="P24" s="736"/>
      <c r="Q24" s="736"/>
      <c r="R24" s="736"/>
      <c r="S24" s="736"/>
      <c r="T24" s="736"/>
      <c r="U24" s="736"/>
      <c r="V24" s="736"/>
      <c r="W24" s="736"/>
      <c r="X24" s="736"/>
      <c r="Y24" s="736"/>
      <c r="Z24" s="736"/>
      <c r="AA24" s="736"/>
      <c r="AB24" s="736"/>
      <c r="AC24" s="736"/>
    </row>
    <row r="25" spans="2:29" s="4" customFormat="1" ht="13.5">
      <c r="B25" s="735" t="s">
        <v>860</v>
      </c>
      <c r="C25" s="736"/>
      <c r="D25" s="736"/>
      <c r="E25" s="736"/>
      <c r="F25" s="736"/>
      <c r="G25" s="736"/>
      <c r="H25" s="736"/>
      <c r="I25" s="736"/>
      <c r="J25" s="736"/>
      <c r="K25" s="736"/>
      <c r="L25" s="736"/>
      <c r="M25" s="736"/>
      <c r="N25" s="736"/>
      <c r="O25" s="736"/>
      <c r="P25" s="736"/>
      <c r="Q25" s="736"/>
      <c r="R25" s="736"/>
      <c r="S25" s="736"/>
      <c r="T25" s="736"/>
      <c r="U25" s="736"/>
      <c r="V25" s="736"/>
      <c r="W25" s="736"/>
      <c r="X25" s="736"/>
      <c r="Y25" s="736"/>
      <c r="Z25" s="736"/>
      <c r="AA25" s="736"/>
      <c r="AB25" s="736"/>
      <c r="AC25" s="736"/>
    </row>
    <row r="26" spans="2:26" s="4" customFormat="1" ht="8.25" customHeight="1">
      <c r="B26" s="228"/>
      <c r="C26" s="1"/>
      <c r="D26" s="1"/>
      <c r="E26" s="668"/>
      <c r="F26" s="669"/>
      <c r="G26" s="1"/>
      <c r="H26" s="1"/>
      <c r="I26" s="1"/>
      <c r="J26" s="668"/>
      <c r="K26" s="670"/>
      <c r="L26" s="1"/>
      <c r="M26" s="1"/>
      <c r="N26" s="1"/>
      <c r="O26" s="668"/>
      <c r="P26" s="671"/>
      <c r="Q26" s="1"/>
      <c r="R26" s="1"/>
      <c r="S26" s="1"/>
      <c r="T26" s="668"/>
      <c r="U26" s="670"/>
      <c r="V26" s="1"/>
      <c r="W26" s="1"/>
      <c r="X26" s="1"/>
      <c r="Y26" s="668"/>
      <c r="Z26" s="671"/>
    </row>
    <row r="27" spans="2:24" ht="18" customHeight="1">
      <c r="B27" s="318" t="s">
        <v>686</v>
      </c>
      <c r="C27" s="319"/>
      <c r="E27" s="319"/>
      <c r="F27" s="319"/>
      <c r="J27" s="319"/>
      <c r="K27" s="319"/>
      <c r="M27" s="319"/>
      <c r="O27" s="319"/>
      <c r="P27" s="319"/>
      <c r="R27" s="320"/>
      <c r="T27" s="325"/>
      <c r="U27" s="326"/>
      <c r="W27" s="728" t="str">
        <f>'名古屋市集計表'!M30</f>
        <v>（2020年10月現在）</v>
      </c>
      <c r="X27" s="792"/>
    </row>
    <row r="28" ht="11.25" customHeight="1"/>
  </sheetData>
  <sheetProtection password="CCCF" sheet="1" selectLockedCells="1"/>
  <mergeCells count="30">
    <mergeCell ref="B23:X23"/>
    <mergeCell ref="B24:AC24"/>
    <mergeCell ref="B25:AC25"/>
    <mergeCell ref="Q5:T5"/>
    <mergeCell ref="C4:E4"/>
    <mergeCell ref="F4:G4"/>
    <mergeCell ref="H4:I4"/>
    <mergeCell ref="O4:P4"/>
    <mergeCell ref="Q4:R4"/>
    <mergeCell ref="B5:E5"/>
    <mergeCell ref="V5:X5"/>
    <mergeCell ref="G2:L2"/>
    <mergeCell ref="L5:O5"/>
    <mergeCell ref="E3:F3"/>
    <mergeCell ref="M3:N3"/>
    <mergeCell ref="O3:S3"/>
    <mergeCell ref="T3:U3"/>
    <mergeCell ref="G5:J5"/>
    <mergeCell ref="V3:W3"/>
    <mergeCell ref="G3:L3"/>
    <mergeCell ref="W27:X27"/>
    <mergeCell ref="B21:D21"/>
    <mergeCell ref="G21:I21"/>
    <mergeCell ref="L21:N21"/>
    <mergeCell ref="Q21:S21"/>
    <mergeCell ref="E2:F2"/>
    <mergeCell ref="M2:N2"/>
    <mergeCell ref="O2:S2"/>
    <mergeCell ref="T2:U2"/>
    <mergeCell ref="V2:X2"/>
  </mergeCells>
  <conditionalFormatting sqref="F6">
    <cfRule type="expression" priority="22" dxfId="0" stopIfTrue="1">
      <formula>F6&gt;E6</formula>
    </cfRule>
  </conditionalFormatting>
  <conditionalFormatting sqref="F7">
    <cfRule type="expression" priority="21" dxfId="0" stopIfTrue="1">
      <formula>F7&gt;E7</formula>
    </cfRule>
  </conditionalFormatting>
  <conditionalFormatting sqref="F8">
    <cfRule type="expression" priority="20" dxfId="0" stopIfTrue="1">
      <formula>F8&gt;E8</formula>
    </cfRule>
  </conditionalFormatting>
  <conditionalFormatting sqref="F9">
    <cfRule type="expression" priority="19" dxfId="0" stopIfTrue="1">
      <formula>F9&gt;E9</formula>
    </cfRule>
  </conditionalFormatting>
  <conditionalFormatting sqref="F10">
    <cfRule type="expression" priority="18" dxfId="0" stopIfTrue="1">
      <formula>F10&gt;E10</formula>
    </cfRule>
  </conditionalFormatting>
  <conditionalFormatting sqref="F11">
    <cfRule type="expression" priority="17" dxfId="0" stopIfTrue="1">
      <formula>F11&gt;E11</formula>
    </cfRule>
  </conditionalFormatting>
  <conditionalFormatting sqref="F12">
    <cfRule type="expression" priority="16" dxfId="0" stopIfTrue="1">
      <formula>F12&gt;E12</formula>
    </cfRule>
  </conditionalFormatting>
  <conditionalFormatting sqref="F13">
    <cfRule type="expression" priority="15" dxfId="0" stopIfTrue="1">
      <formula>F13&gt;E13</formula>
    </cfRule>
  </conditionalFormatting>
  <conditionalFormatting sqref="F14">
    <cfRule type="expression" priority="14" dxfId="0" stopIfTrue="1">
      <formula>F14&gt;E14</formula>
    </cfRule>
  </conditionalFormatting>
  <conditionalFormatting sqref="F15">
    <cfRule type="expression" priority="13" dxfId="0" stopIfTrue="1">
      <formula>F15&gt;E15</formula>
    </cfRule>
  </conditionalFormatting>
  <conditionalFormatting sqref="F16">
    <cfRule type="expression" priority="12" dxfId="0" stopIfTrue="1">
      <formula>F16&gt;E16</formula>
    </cfRule>
  </conditionalFormatting>
  <conditionalFormatting sqref="F17">
    <cfRule type="expression" priority="11" dxfId="0" stopIfTrue="1">
      <formula>F17&gt;E17</formula>
    </cfRule>
  </conditionalFormatting>
  <conditionalFormatting sqref="P6">
    <cfRule type="expression" priority="10" dxfId="0" stopIfTrue="1">
      <formula>P6&gt;O6</formula>
    </cfRule>
  </conditionalFormatting>
  <conditionalFormatting sqref="P7">
    <cfRule type="expression" priority="9" dxfId="0" stopIfTrue="1">
      <formula>P7&gt;O7</formula>
    </cfRule>
  </conditionalFormatting>
  <conditionalFormatting sqref="P8">
    <cfRule type="expression" priority="8" dxfId="0" stopIfTrue="1">
      <formula>P8&gt;O8</formula>
    </cfRule>
  </conditionalFormatting>
  <conditionalFormatting sqref="P9">
    <cfRule type="expression" priority="7" dxfId="0" stopIfTrue="1">
      <formula>P9&gt;O9</formula>
    </cfRule>
  </conditionalFormatting>
  <conditionalFormatting sqref="P10">
    <cfRule type="expression" priority="6" dxfId="0" stopIfTrue="1">
      <formula>P10&gt;O10</formula>
    </cfRule>
  </conditionalFormatting>
  <conditionalFormatting sqref="U6">
    <cfRule type="expression" priority="5" dxfId="0" stopIfTrue="1">
      <formula>U6&gt;T6</formula>
    </cfRule>
  </conditionalFormatting>
  <conditionalFormatting sqref="U7">
    <cfRule type="expression" priority="4" dxfId="0" stopIfTrue="1">
      <formula>U7&gt;T7</formula>
    </cfRule>
  </conditionalFormatting>
  <conditionalFormatting sqref="U9">
    <cfRule type="expression" priority="2" dxfId="0" stopIfTrue="1">
      <formula>U9&gt;T9</formula>
    </cfRule>
  </conditionalFormatting>
  <conditionalFormatting sqref="U8">
    <cfRule type="expression" priority="1" dxfId="0" stopIfTrue="1">
      <formula>U8&gt;T8</formula>
    </cfRule>
  </conditionalFormatting>
  <dataValidations count="4">
    <dataValidation operator="lessThanOrEqual" allowBlank="1" showInputMessage="1" showErrorMessage="1" sqref="T12:T20 R12:R20 J14:J20 C22:Z22 N6:N9 M10:O20 P11:P20 B22:B26 C26:Z26 S6:S20"/>
    <dataValidation type="whole" operator="lessThanOrEqual" allowBlank="1" showInputMessage="1" showErrorMessage="1" sqref="Q6:Q20">
      <formula1>O6</formula1>
    </dataValidation>
    <dataValidation type="custom" allowBlank="1" showInputMessage="1" showErrorMessage="1" sqref="F18 K6:K7">
      <formula1>AND(F18&lt;=E18,MOD(F18,50)=0)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7 P6:P10 U6:U9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ET30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bestFit="1" customWidth="1"/>
    <col min="5" max="5" width="8.1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75390625" style="318" customWidth="1"/>
    <col min="21" max="21" width="8.75390625" style="318" customWidth="1"/>
    <col min="22" max="22" width="0.74609375" style="318" customWidth="1"/>
    <col min="23" max="23" width="20.875" style="318" customWidth="1"/>
    <col min="24" max="24" width="8.625" style="318" customWidth="1"/>
    <col min="25" max="25" width="1.25" style="318" customWidth="1"/>
    <col min="26" max="16384" width="9.00390625" style="318" customWidth="1"/>
  </cols>
  <sheetData>
    <row r="1" spans="7:150" ht="25.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T1" s="319"/>
    </row>
    <row r="2" spans="2:150" ht="33" customHeight="1">
      <c r="B2" s="163" t="s">
        <v>273</v>
      </c>
      <c r="C2" s="163"/>
      <c r="D2" s="163"/>
      <c r="E2" s="782" t="s">
        <v>6</v>
      </c>
      <c r="F2" s="783"/>
      <c r="G2" s="770">
        <f>'名古屋市集計表'!E3</f>
        <v>0</v>
      </c>
      <c r="H2" s="770"/>
      <c r="I2" s="770"/>
      <c r="J2" s="770"/>
      <c r="K2" s="770"/>
      <c r="L2" s="770"/>
      <c r="M2" s="782" t="s">
        <v>7</v>
      </c>
      <c r="N2" s="783"/>
      <c r="O2" s="765">
        <f>'名古屋市集計表'!I3</f>
        <v>0</v>
      </c>
      <c r="P2" s="766"/>
      <c r="Q2" s="766"/>
      <c r="R2" s="766"/>
      <c r="S2" s="767"/>
      <c r="T2" s="782" t="s">
        <v>8</v>
      </c>
      <c r="U2" s="783"/>
      <c r="V2" s="765">
        <f>'名古屋市集計表'!M3</f>
        <v>0</v>
      </c>
      <c r="W2" s="766"/>
      <c r="X2" s="793"/>
      <c r="ET2" s="319"/>
    </row>
    <row r="3" spans="2:24" ht="33" customHeight="1">
      <c r="B3" s="327"/>
      <c r="C3" s="327"/>
      <c r="D3" s="327"/>
      <c r="E3" s="774" t="s">
        <v>9</v>
      </c>
      <c r="F3" s="775"/>
      <c r="G3" s="778">
        <f>'名古屋市集計表'!E4</f>
        <v>0</v>
      </c>
      <c r="H3" s="778"/>
      <c r="I3" s="778"/>
      <c r="J3" s="778"/>
      <c r="K3" s="778"/>
      <c r="L3" s="778"/>
      <c r="M3" s="774" t="s">
        <v>10</v>
      </c>
      <c r="N3" s="775"/>
      <c r="O3" s="794">
        <f>'名古屋市集計表'!I4</f>
        <v>0</v>
      </c>
      <c r="P3" s="795"/>
      <c r="Q3" s="795"/>
      <c r="R3" s="795"/>
      <c r="S3" s="796"/>
      <c r="T3" s="774" t="s">
        <v>11</v>
      </c>
      <c r="U3" s="775"/>
      <c r="V3" s="797">
        <f>SUM(O4)</f>
        <v>0</v>
      </c>
      <c r="W3" s="798"/>
      <c r="X3" s="343" t="s">
        <v>2</v>
      </c>
    </row>
    <row r="4" spans="2:47" ht="30.75" customHeight="1">
      <c r="B4" s="319" t="s">
        <v>291</v>
      </c>
      <c r="C4" s="791" t="s">
        <v>474</v>
      </c>
      <c r="D4" s="791"/>
      <c r="E4" s="791"/>
      <c r="F4" s="786" t="s">
        <v>17</v>
      </c>
      <c r="G4" s="786"/>
      <c r="H4" s="787">
        <f>SUM(E24+J24+O24+T24)</f>
        <v>39950</v>
      </c>
      <c r="I4" s="786"/>
      <c r="J4" s="160" t="s">
        <v>2</v>
      </c>
      <c r="K4" s="160" t="s">
        <v>275</v>
      </c>
      <c r="L4" s="161"/>
      <c r="M4" s="162" t="s">
        <v>274</v>
      </c>
      <c r="N4" s="161"/>
      <c r="O4" s="788">
        <f>SUM(F24+K24+P24+U24)</f>
        <v>0</v>
      </c>
      <c r="P4" s="789"/>
      <c r="Q4" s="790" t="s">
        <v>2</v>
      </c>
      <c r="R4" s="790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</row>
    <row r="5" spans="2:24" ht="19.5" customHeight="1">
      <c r="B5" s="768" t="s">
        <v>278</v>
      </c>
      <c r="C5" s="784"/>
      <c r="D5" s="784"/>
      <c r="E5" s="784"/>
      <c r="F5" s="339" t="s">
        <v>276</v>
      </c>
      <c r="G5" s="784" t="s">
        <v>279</v>
      </c>
      <c r="H5" s="784"/>
      <c r="I5" s="784"/>
      <c r="J5" s="785"/>
      <c r="K5" s="322" t="s">
        <v>276</v>
      </c>
      <c r="L5" s="768" t="s">
        <v>280</v>
      </c>
      <c r="M5" s="784"/>
      <c r="N5" s="784"/>
      <c r="O5" s="784"/>
      <c r="P5" s="339" t="s">
        <v>276</v>
      </c>
      <c r="Q5" s="784" t="s">
        <v>277</v>
      </c>
      <c r="R5" s="784"/>
      <c r="S5" s="784"/>
      <c r="T5" s="785"/>
      <c r="U5" s="324" t="s">
        <v>276</v>
      </c>
      <c r="V5" s="768" t="s">
        <v>642</v>
      </c>
      <c r="W5" s="784"/>
      <c r="X5" s="769"/>
    </row>
    <row r="6" spans="2:24" ht="19.5" customHeight="1">
      <c r="B6" s="498"/>
      <c r="C6" s="534" t="s">
        <v>475</v>
      </c>
      <c r="D6" s="569" t="s">
        <v>663</v>
      </c>
      <c r="E6" s="686">
        <v>2250</v>
      </c>
      <c r="F6" s="662"/>
      <c r="G6" s="320"/>
      <c r="H6" s="455" t="s">
        <v>485</v>
      </c>
      <c r="I6" s="544"/>
      <c r="J6" s="457">
        <v>50</v>
      </c>
      <c r="K6" s="496"/>
      <c r="L6" s="330"/>
      <c r="M6" s="453" t="s">
        <v>477</v>
      </c>
      <c r="N6" s="383"/>
      <c r="O6" s="525">
        <v>700</v>
      </c>
      <c r="P6" s="662"/>
      <c r="Q6" s="384"/>
      <c r="R6" s="453" t="s">
        <v>477</v>
      </c>
      <c r="S6" s="383"/>
      <c r="T6" s="525">
        <v>350</v>
      </c>
      <c r="U6" s="662"/>
      <c r="V6" s="491"/>
      <c r="W6" s="228" t="s">
        <v>666</v>
      </c>
      <c r="X6" s="492"/>
    </row>
    <row r="7" spans="2:24" ht="19.5" customHeight="1">
      <c r="B7" s="499"/>
      <c r="C7" s="667" t="s">
        <v>476</v>
      </c>
      <c r="D7" s="648" t="s">
        <v>640</v>
      </c>
      <c r="E7" s="540">
        <v>1800</v>
      </c>
      <c r="F7" s="350"/>
      <c r="G7" s="335"/>
      <c r="H7" s="455"/>
      <c r="I7" s="547"/>
      <c r="J7" s="457"/>
      <c r="K7" s="340"/>
      <c r="L7" s="334"/>
      <c r="M7" s="455" t="s">
        <v>486</v>
      </c>
      <c r="N7" s="386"/>
      <c r="O7" s="463">
        <v>1300</v>
      </c>
      <c r="P7" s="350"/>
      <c r="Q7" s="388"/>
      <c r="R7" s="455" t="s">
        <v>480</v>
      </c>
      <c r="S7" s="386"/>
      <c r="T7" s="463">
        <v>950</v>
      </c>
      <c r="U7" s="350"/>
      <c r="V7" s="491"/>
      <c r="W7" s="497" t="s">
        <v>791</v>
      </c>
      <c r="X7" s="492"/>
    </row>
    <row r="8" spans="2:24" ht="19.5" customHeight="1">
      <c r="B8" s="499"/>
      <c r="C8" s="467" t="s">
        <v>477</v>
      </c>
      <c r="D8" s="648" t="s">
        <v>640</v>
      </c>
      <c r="E8" s="468">
        <v>7250</v>
      </c>
      <c r="F8" s="350"/>
      <c r="G8" s="335"/>
      <c r="H8" s="455"/>
      <c r="I8" s="547"/>
      <c r="J8" s="458"/>
      <c r="K8" s="340"/>
      <c r="L8" s="334"/>
      <c r="M8" s="455" t="s">
        <v>487</v>
      </c>
      <c r="N8" s="386"/>
      <c r="O8" s="463">
        <v>700</v>
      </c>
      <c r="P8" s="350"/>
      <c r="Q8" s="388"/>
      <c r="R8" s="455" t="s">
        <v>478</v>
      </c>
      <c r="S8" s="386"/>
      <c r="T8" s="463">
        <v>400</v>
      </c>
      <c r="U8" s="350"/>
      <c r="V8" s="491"/>
      <c r="W8" s="228" t="s">
        <v>891</v>
      </c>
      <c r="X8" s="492"/>
    </row>
    <row r="9" spans="2:24" ht="19.5" customHeight="1">
      <c r="B9" s="499"/>
      <c r="C9" s="467" t="s">
        <v>478</v>
      </c>
      <c r="D9" s="648" t="s">
        <v>640</v>
      </c>
      <c r="E9" s="468">
        <v>4950</v>
      </c>
      <c r="F9" s="350"/>
      <c r="G9" s="335"/>
      <c r="H9" s="455"/>
      <c r="I9" s="547"/>
      <c r="J9" s="458"/>
      <c r="K9" s="340"/>
      <c r="L9" s="334"/>
      <c r="M9" s="467" t="s">
        <v>488</v>
      </c>
      <c r="N9" s="409"/>
      <c r="O9" s="463">
        <v>400</v>
      </c>
      <c r="P9" s="350"/>
      <c r="Q9" s="388"/>
      <c r="R9" s="455" t="s">
        <v>489</v>
      </c>
      <c r="S9" s="386"/>
      <c r="T9" s="463">
        <v>600</v>
      </c>
      <c r="U9" s="350"/>
      <c r="V9" s="491"/>
      <c r="W9" s="213" t="s">
        <v>796</v>
      </c>
      <c r="X9" s="492"/>
    </row>
    <row r="10" spans="2:24" ht="19.5" customHeight="1">
      <c r="B10" s="499" t="s">
        <v>894</v>
      </c>
      <c r="C10" s="467" t="s">
        <v>854</v>
      </c>
      <c r="D10" s="648" t="s">
        <v>640</v>
      </c>
      <c r="E10" s="468">
        <v>2550</v>
      </c>
      <c r="F10" s="350"/>
      <c r="G10" s="335"/>
      <c r="H10" s="455"/>
      <c r="I10" s="547"/>
      <c r="J10" s="458"/>
      <c r="K10" s="340"/>
      <c r="L10" s="334"/>
      <c r="M10" s="489" t="s">
        <v>636</v>
      </c>
      <c r="N10" s="409"/>
      <c r="O10" s="408">
        <v>1150</v>
      </c>
      <c r="P10" s="350"/>
      <c r="Q10" s="388"/>
      <c r="R10" s="455"/>
      <c r="S10" s="386"/>
      <c r="T10" s="463"/>
      <c r="U10" s="337"/>
      <c r="V10" s="491"/>
      <c r="W10" s="228"/>
      <c r="X10" s="492"/>
    </row>
    <row r="11" spans="2:24" ht="19.5" customHeight="1">
      <c r="B11" s="499"/>
      <c r="C11" s="467" t="s">
        <v>479</v>
      </c>
      <c r="D11" s="648" t="s">
        <v>640</v>
      </c>
      <c r="E11" s="468">
        <v>1050</v>
      </c>
      <c r="F11" s="350"/>
      <c r="G11" s="335"/>
      <c r="H11" s="455"/>
      <c r="I11" s="547"/>
      <c r="J11" s="458"/>
      <c r="K11" s="340"/>
      <c r="L11" s="334"/>
      <c r="M11" s="489" t="s">
        <v>800</v>
      </c>
      <c r="N11" s="409"/>
      <c r="O11" s="408">
        <v>500</v>
      </c>
      <c r="P11" s="350"/>
      <c r="Q11" s="388"/>
      <c r="R11" s="455"/>
      <c r="S11" s="386"/>
      <c r="T11" s="458"/>
      <c r="U11" s="337"/>
      <c r="V11" s="491"/>
      <c r="W11" s="228"/>
      <c r="X11" s="492"/>
    </row>
    <row r="12" spans="2:24" ht="19.5" customHeight="1">
      <c r="B12" s="499"/>
      <c r="C12" s="467" t="s">
        <v>480</v>
      </c>
      <c r="D12" s="648" t="s">
        <v>640</v>
      </c>
      <c r="E12" s="468">
        <v>3000</v>
      </c>
      <c r="F12" s="350"/>
      <c r="G12" s="335"/>
      <c r="H12" s="455"/>
      <c r="I12" s="547"/>
      <c r="J12" s="458"/>
      <c r="K12" s="340"/>
      <c r="L12" s="334"/>
      <c r="M12" s="405"/>
      <c r="N12" s="409"/>
      <c r="O12" s="408"/>
      <c r="P12" s="418"/>
      <c r="Q12" s="388"/>
      <c r="R12" s="455"/>
      <c r="S12" s="386"/>
      <c r="T12" s="458"/>
      <c r="U12" s="337"/>
      <c r="V12" s="491"/>
      <c r="W12" s="228" t="s">
        <v>897</v>
      </c>
      <c r="X12" s="492"/>
    </row>
    <row r="13" spans="2:24" ht="19.5" customHeight="1">
      <c r="B13" s="499"/>
      <c r="C13" s="467" t="s">
        <v>481</v>
      </c>
      <c r="D13" s="648" t="s">
        <v>884</v>
      </c>
      <c r="E13" s="468">
        <v>2550</v>
      </c>
      <c r="F13" s="350"/>
      <c r="G13" s="335"/>
      <c r="H13" s="472"/>
      <c r="I13" s="554"/>
      <c r="J13" s="485"/>
      <c r="K13" s="340"/>
      <c r="L13" s="334"/>
      <c r="M13" s="385"/>
      <c r="N13" s="386"/>
      <c r="O13" s="387"/>
      <c r="P13" s="418"/>
      <c r="Q13" s="388"/>
      <c r="R13" s="385"/>
      <c r="S13" s="386"/>
      <c r="T13" s="387"/>
      <c r="U13" s="337"/>
      <c r="V13" s="491"/>
      <c r="W13" s="228" t="s">
        <v>898</v>
      </c>
      <c r="X13" s="492"/>
    </row>
    <row r="14" spans="2:24" ht="19.5" customHeight="1">
      <c r="B14" s="499" t="s">
        <v>895</v>
      </c>
      <c r="C14" s="467" t="s">
        <v>482</v>
      </c>
      <c r="D14" s="648" t="s">
        <v>640</v>
      </c>
      <c r="E14" s="468">
        <v>1850</v>
      </c>
      <c r="F14" s="350"/>
      <c r="G14" s="335"/>
      <c r="H14" s="455"/>
      <c r="I14" s="544"/>
      <c r="J14" s="457"/>
      <c r="K14" s="340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228" t="s">
        <v>899</v>
      </c>
      <c r="X14" s="492"/>
    </row>
    <row r="15" spans="2:24" ht="19.5" customHeight="1">
      <c r="B15" s="499"/>
      <c r="C15" s="467" t="s">
        <v>483</v>
      </c>
      <c r="D15" s="648" t="s">
        <v>640</v>
      </c>
      <c r="E15" s="468">
        <v>2400</v>
      </c>
      <c r="F15" s="350"/>
      <c r="G15" s="335"/>
      <c r="H15" s="455"/>
      <c r="I15" s="547"/>
      <c r="J15" s="387"/>
      <c r="K15" s="340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228"/>
      <c r="X15" s="492"/>
    </row>
    <row r="16" spans="2:24" ht="19.5" customHeight="1">
      <c r="B16" s="499"/>
      <c r="C16" s="455" t="s">
        <v>484</v>
      </c>
      <c r="D16" s="551" t="s">
        <v>638</v>
      </c>
      <c r="E16" s="468">
        <v>1500</v>
      </c>
      <c r="F16" s="350"/>
      <c r="G16" s="335"/>
      <c r="H16" s="455"/>
      <c r="I16" s="547"/>
      <c r="J16" s="387"/>
      <c r="K16" s="340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228"/>
      <c r="X16" s="492"/>
    </row>
    <row r="17" spans="2:24" ht="19.5" customHeight="1">
      <c r="B17" s="510" t="s">
        <v>896</v>
      </c>
      <c r="C17" s="472" t="s">
        <v>632</v>
      </c>
      <c r="D17" s="551" t="s">
        <v>640</v>
      </c>
      <c r="E17" s="480">
        <v>1700</v>
      </c>
      <c r="F17" s="350"/>
      <c r="G17" s="335"/>
      <c r="H17" s="455"/>
      <c r="I17" s="547"/>
      <c r="J17" s="387"/>
      <c r="K17" s="340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228"/>
      <c r="X17" s="492"/>
    </row>
    <row r="18" spans="2:24" ht="19.5" customHeight="1">
      <c r="B18" s="510"/>
      <c r="C18" s="479"/>
      <c r="D18" s="648"/>
      <c r="E18" s="480"/>
      <c r="F18" s="353"/>
      <c r="G18" s="335"/>
      <c r="H18" s="455"/>
      <c r="I18" s="547"/>
      <c r="J18" s="387"/>
      <c r="K18" s="340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228"/>
      <c r="X18" s="492"/>
    </row>
    <row r="19" spans="2:24" ht="19.5" customHeight="1">
      <c r="B19" s="510"/>
      <c r="C19" s="472"/>
      <c r="D19" s="551"/>
      <c r="E19" s="480"/>
      <c r="F19" s="337"/>
      <c r="G19" s="335"/>
      <c r="H19" s="455"/>
      <c r="I19" s="547"/>
      <c r="J19" s="387"/>
      <c r="K19" s="340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228"/>
      <c r="X19" s="492"/>
    </row>
    <row r="20" spans="2:24" ht="19.5" customHeight="1">
      <c r="B20" s="510"/>
      <c r="C20" s="479"/>
      <c r="D20" s="648"/>
      <c r="E20" s="480"/>
      <c r="F20" s="337"/>
      <c r="G20" s="335"/>
      <c r="H20" s="472"/>
      <c r="I20" s="547"/>
      <c r="J20" s="413"/>
      <c r="K20" s="436"/>
      <c r="L20" s="334"/>
      <c r="M20" s="385"/>
      <c r="N20" s="386"/>
      <c r="O20" s="387"/>
      <c r="P20" s="390"/>
      <c r="Q20" s="388"/>
      <c r="R20" s="385"/>
      <c r="S20" s="386"/>
      <c r="T20" s="387"/>
      <c r="U20" s="337"/>
      <c r="V20" s="491"/>
      <c r="W20" s="228"/>
      <c r="X20" s="492"/>
    </row>
    <row r="21" spans="2:24" ht="19.5" customHeight="1">
      <c r="B21" s="510"/>
      <c r="C21" s="479"/>
      <c r="D21" s="538"/>
      <c r="E21" s="480"/>
      <c r="F21" s="337"/>
      <c r="G21" s="335"/>
      <c r="H21" s="479"/>
      <c r="I21" s="539"/>
      <c r="J21" s="435"/>
      <c r="K21" s="436"/>
      <c r="L21" s="334"/>
      <c r="M21" s="385"/>
      <c r="N21" s="386"/>
      <c r="O21" s="387"/>
      <c r="P21" s="390"/>
      <c r="Q21" s="388"/>
      <c r="R21" s="385"/>
      <c r="S21" s="386"/>
      <c r="T21" s="387"/>
      <c r="U21" s="337"/>
      <c r="V21" s="491"/>
      <c r="W21" s="228"/>
      <c r="X21" s="492"/>
    </row>
    <row r="22" spans="2:24" ht="19.5" customHeight="1">
      <c r="B22" s="510"/>
      <c r="C22" s="472"/>
      <c r="D22" s="514"/>
      <c r="E22" s="480"/>
      <c r="F22" s="356"/>
      <c r="G22" s="355"/>
      <c r="H22" s="472"/>
      <c r="I22" s="501"/>
      <c r="J22" s="413"/>
      <c r="K22" s="436"/>
      <c r="L22" s="354"/>
      <c r="M22" s="410"/>
      <c r="N22" s="411"/>
      <c r="O22" s="413"/>
      <c r="P22" s="437"/>
      <c r="Q22" s="438"/>
      <c r="R22" s="410"/>
      <c r="S22" s="411"/>
      <c r="T22" s="413"/>
      <c r="U22" s="356"/>
      <c r="V22" s="491"/>
      <c r="W22" s="228"/>
      <c r="X22" s="492"/>
    </row>
    <row r="23" spans="2:24" ht="19.5" customHeight="1">
      <c r="B23" s="354"/>
      <c r="C23" s="470"/>
      <c r="D23" s="508"/>
      <c r="E23" s="471"/>
      <c r="F23" s="356"/>
      <c r="G23" s="355"/>
      <c r="H23" s="410"/>
      <c r="I23" s="411"/>
      <c r="J23" s="413"/>
      <c r="K23" s="436"/>
      <c r="L23" s="354"/>
      <c r="M23" s="410"/>
      <c r="N23" s="411"/>
      <c r="O23" s="413"/>
      <c r="P23" s="437"/>
      <c r="Q23" s="438"/>
      <c r="R23" s="410"/>
      <c r="S23" s="411"/>
      <c r="T23" s="413"/>
      <c r="U23" s="356"/>
      <c r="V23" s="491"/>
      <c r="W23" s="228"/>
      <c r="X23" s="492"/>
    </row>
    <row r="24" spans="2:24" ht="19.5" customHeight="1">
      <c r="B24" s="768" t="s">
        <v>3</v>
      </c>
      <c r="C24" s="784"/>
      <c r="D24" s="784"/>
      <c r="E24" s="348">
        <f>SUM(E6:E23)</f>
        <v>32850</v>
      </c>
      <c r="F24" s="331">
        <f>SUM(F6:F23)</f>
        <v>0</v>
      </c>
      <c r="G24" s="784" t="s">
        <v>3</v>
      </c>
      <c r="H24" s="784"/>
      <c r="I24" s="784"/>
      <c r="J24" s="348">
        <f>SUM(J6:J23)</f>
        <v>50</v>
      </c>
      <c r="K24" s="297">
        <f>SUM(K6:K23)</f>
        <v>0</v>
      </c>
      <c r="L24" s="768" t="s">
        <v>3</v>
      </c>
      <c r="M24" s="784"/>
      <c r="N24" s="784"/>
      <c r="O24" s="348">
        <f>SUM(O6:O23)</f>
        <v>4750</v>
      </c>
      <c r="P24" s="331">
        <f>SUM(P6:P23)</f>
        <v>0</v>
      </c>
      <c r="Q24" s="784" t="s">
        <v>3</v>
      </c>
      <c r="R24" s="784"/>
      <c r="S24" s="784"/>
      <c r="T24" s="348">
        <f>SUM(T6:T23)</f>
        <v>2300</v>
      </c>
      <c r="U24" s="331">
        <f>SUM(U6:U23)</f>
        <v>0</v>
      </c>
      <c r="V24" s="493"/>
      <c r="W24" s="235"/>
      <c r="X24" s="495"/>
    </row>
    <row r="25" spans="2:30" s="4" customFormat="1" ht="13.5" customHeight="1">
      <c r="B25" s="228" t="s">
        <v>858</v>
      </c>
      <c r="C25" s="168"/>
      <c r="D25" s="1"/>
      <c r="E25" s="668"/>
      <c r="F25" s="669"/>
      <c r="G25" s="1"/>
      <c r="H25" s="1"/>
      <c r="I25" s="1"/>
      <c r="J25" s="668"/>
      <c r="K25" s="670"/>
      <c r="L25" s="1"/>
      <c r="M25" s="1"/>
      <c r="N25" s="1"/>
      <c r="O25" s="668"/>
      <c r="P25" s="671"/>
      <c r="Q25" s="1"/>
      <c r="R25" s="1"/>
      <c r="S25" s="1"/>
      <c r="T25" s="668"/>
      <c r="U25" s="670"/>
      <c r="V25" s="1"/>
      <c r="W25" s="1"/>
      <c r="X25" s="1"/>
      <c r="Y25" s="668"/>
      <c r="Z25" s="671"/>
      <c r="AA25" s="672"/>
      <c r="AB25" s="673"/>
      <c r="AC25" s="674"/>
      <c r="AD25" s="672"/>
    </row>
    <row r="26" spans="2:29" s="4" customFormat="1" ht="14.25" customHeight="1">
      <c r="B26" s="735" t="s">
        <v>861</v>
      </c>
      <c r="C26" s="736"/>
      <c r="D26" s="736"/>
      <c r="E26" s="736"/>
      <c r="F26" s="736"/>
      <c r="G26" s="736"/>
      <c r="H26" s="736"/>
      <c r="I26" s="736"/>
      <c r="J26" s="736"/>
      <c r="K26" s="736"/>
      <c r="L26" s="736"/>
      <c r="M26" s="736"/>
      <c r="N26" s="736"/>
      <c r="O26" s="736"/>
      <c r="P26" s="736"/>
      <c r="Q26" s="736"/>
      <c r="R26" s="736"/>
      <c r="S26" s="736"/>
      <c r="T26" s="736"/>
      <c r="U26" s="736"/>
      <c r="V26" s="736"/>
      <c r="W26" s="736"/>
      <c r="X26" s="736"/>
      <c r="Y26" s="650"/>
      <c r="Z26" s="650"/>
      <c r="AA26" s="650"/>
      <c r="AB26" s="650"/>
      <c r="AC26" s="650"/>
    </row>
    <row r="27" spans="2:29" s="4" customFormat="1" ht="14.25" customHeight="1">
      <c r="B27" s="735" t="s">
        <v>859</v>
      </c>
      <c r="C27" s="736"/>
      <c r="D27" s="736"/>
      <c r="E27" s="736"/>
      <c r="F27" s="736"/>
      <c r="G27" s="736"/>
      <c r="H27" s="736"/>
      <c r="I27" s="736"/>
      <c r="J27" s="736"/>
      <c r="K27" s="736"/>
      <c r="L27" s="736"/>
      <c r="M27" s="736"/>
      <c r="N27" s="736"/>
      <c r="O27" s="736"/>
      <c r="P27" s="736"/>
      <c r="Q27" s="736"/>
      <c r="R27" s="736"/>
      <c r="S27" s="736"/>
      <c r="T27" s="736"/>
      <c r="U27" s="736"/>
      <c r="V27" s="736"/>
      <c r="W27" s="736"/>
      <c r="X27" s="736"/>
      <c r="Y27" s="736"/>
      <c r="Z27" s="736"/>
      <c r="AA27" s="736"/>
      <c r="AB27" s="736"/>
      <c r="AC27" s="736"/>
    </row>
    <row r="28" spans="2:29" s="4" customFormat="1" ht="13.5">
      <c r="B28" s="735" t="s">
        <v>860</v>
      </c>
      <c r="C28" s="736"/>
      <c r="D28" s="736"/>
      <c r="E28" s="736"/>
      <c r="F28" s="736"/>
      <c r="G28" s="736"/>
      <c r="H28" s="736"/>
      <c r="I28" s="736"/>
      <c r="J28" s="736"/>
      <c r="K28" s="736"/>
      <c r="L28" s="736"/>
      <c r="M28" s="736"/>
      <c r="N28" s="736"/>
      <c r="O28" s="736"/>
      <c r="P28" s="736"/>
      <c r="Q28" s="736"/>
      <c r="R28" s="736"/>
      <c r="S28" s="736"/>
      <c r="T28" s="736"/>
      <c r="U28" s="736"/>
      <c r="V28" s="736"/>
      <c r="W28" s="736"/>
      <c r="X28" s="736"/>
      <c r="Y28" s="736"/>
      <c r="Z28" s="736"/>
      <c r="AA28" s="736"/>
      <c r="AB28" s="736"/>
      <c r="AC28" s="736"/>
    </row>
    <row r="29" spans="2:26" s="4" customFormat="1" ht="8.25" customHeight="1">
      <c r="B29" s="228"/>
      <c r="C29" s="1"/>
      <c r="D29" s="1"/>
      <c r="E29" s="668"/>
      <c r="F29" s="669"/>
      <c r="G29" s="1"/>
      <c r="H29" s="1"/>
      <c r="I29" s="1"/>
      <c r="J29" s="668"/>
      <c r="K29" s="670"/>
      <c r="L29" s="1"/>
      <c r="M29" s="1"/>
      <c r="N29" s="1"/>
      <c r="O29" s="668"/>
      <c r="P29" s="671"/>
      <c r="Q29" s="1"/>
      <c r="R29" s="1"/>
      <c r="S29" s="1"/>
      <c r="T29" s="668"/>
      <c r="U29" s="670"/>
      <c r="V29" s="1"/>
      <c r="W29" s="1"/>
      <c r="X29" s="1"/>
      <c r="Y29" s="668"/>
      <c r="Z29" s="671"/>
    </row>
    <row r="30" spans="2:24" ht="18" customHeight="1">
      <c r="B30" s="318" t="s">
        <v>686</v>
      </c>
      <c r="C30" s="319"/>
      <c r="E30" s="319"/>
      <c r="F30" s="319"/>
      <c r="J30" s="319"/>
      <c r="K30" s="319"/>
      <c r="M30" s="319"/>
      <c r="O30" s="319"/>
      <c r="P30" s="319"/>
      <c r="R30" s="320"/>
      <c r="T30" s="325"/>
      <c r="U30" s="326"/>
      <c r="W30" s="728" t="str">
        <f>'名古屋市集計表'!M30</f>
        <v>（2020年10月現在）</v>
      </c>
      <c r="X30" s="792"/>
    </row>
    <row r="31" ht="11.25" customHeight="1"/>
  </sheetData>
  <sheetProtection password="CCCF" sheet="1" selectLockedCells="1"/>
  <mergeCells count="30">
    <mergeCell ref="V2:X2"/>
    <mergeCell ref="E3:F3"/>
    <mergeCell ref="M3:N3"/>
    <mergeCell ref="O3:S3"/>
    <mergeCell ref="T3:U3"/>
    <mergeCell ref="G5:J5"/>
    <mergeCell ref="V3:W3"/>
    <mergeCell ref="G3:L3"/>
    <mergeCell ref="Q5:T5"/>
    <mergeCell ref="C4:E4"/>
    <mergeCell ref="Q4:R4"/>
    <mergeCell ref="B5:E5"/>
    <mergeCell ref="E2:F2"/>
    <mergeCell ref="M2:N2"/>
    <mergeCell ref="O2:S2"/>
    <mergeCell ref="T2:U2"/>
    <mergeCell ref="F4:G4"/>
    <mergeCell ref="G2:L2"/>
    <mergeCell ref="H4:I4"/>
    <mergeCell ref="O4:P4"/>
    <mergeCell ref="W30:X30"/>
    <mergeCell ref="B24:D24"/>
    <mergeCell ref="G24:I24"/>
    <mergeCell ref="L24:N24"/>
    <mergeCell ref="Q24:S24"/>
    <mergeCell ref="L5:O5"/>
    <mergeCell ref="V5:X5"/>
    <mergeCell ref="B26:X26"/>
    <mergeCell ref="B27:AC27"/>
    <mergeCell ref="B28:AC28"/>
  </mergeCells>
  <conditionalFormatting sqref="F6">
    <cfRule type="expression" priority="26" dxfId="0" stopIfTrue="1">
      <formula>F6&gt;E6</formula>
    </cfRule>
  </conditionalFormatting>
  <conditionalFormatting sqref="F7">
    <cfRule type="expression" priority="25" dxfId="0" stopIfTrue="1">
      <formula>F7&gt;E7</formula>
    </cfRule>
  </conditionalFormatting>
  <conditionalFormatting sqref="F8">
    <cfRule type="expression" priority="24" dxfId="0" stopIfTrue="1">
      <formula>F8&gt;E8</formula>
    </cfRule>
  </conditionalFormatting>
  <conditionalFormatting sqref="F9">
    <cfRule type="expression" priority="23" dxfId="0" stopIfTrue="1">
      <formula>F9&gt;E9</formula>
    </cfRule>
  </conditionalFormatting>
  <conditionalFormatting sqref="F10">
    <cfRule type="expression" priority="22" dxfId="0" stopIfTrue="1">
      <formula>F10&gt;E10</formula>
    </cfRule>
  </conditionalFormatting>
  <conditionalFormatting sqref="F11">
    <cfRule type="expression" priority="21" dxfId="0" stopIfTrue="1">
      <formula>F11&gt;E11</formula>
    </cfRule>
  </conditionalFormatting>
  <conditionalFormatting sqref="F12">
    <cfRule type="expression" priority="20" dxfId="0" stopIfTrue="1">
      <formula>F12&gt;E12</formula>
    </cfRule>
  </conditionalFormatting>
  <conditionalFormatting sqref="F13">
    <cfRule type="expression" priority="19" dxfId="0" stopIfTrue="1">
      <formula>F13&gt;E13</formula>
    </cfRule>
  </conditionalFormatting>
  <conditionalFormatting sqref="F14">
    <cfRule type="expression" priority="18" dxfId="0" stopIfTrue="1">
      <formula>F14&gt;E14</formula>
    </cfRule>
  </conditionalFormatting>
  <conditionalFormatting sqref="F15">
    <cfRule type="expression" priority="17" dxfId="0" stopIfTrue="1">
      <formula>F15&gt;E15</formula>
    </cfRule>
  </conditionalFormatting>
  <conditionalFormatting sqref="F16">
    <cfRule type="expression" priority="16" dxfId="0" stopIfTrue="1">
      <formula>F16&gt;E16</formula>
    </cfRule>
  </conditionalFormatting>
  <conditionalFormatting sqref="F17">
    <cfRule type="expression" priority="15" dxfId="0" stopIfTrue="1">
      <formula>F17&gt;E17</formula>
    </cfRule>
  </conditionalFormatting>
  <conditionalFormatting sqref="F18">
    <cfRule type="expression" priority="14" dxfId="0" stopIfTrue="1">
      <formula>F18&gt;E18</formula>
    </cfRule>
  </conditionalFormatting>
  <conditionalFormatting sqref="K6">
    <cfRule type="expression" priority="13" dxfId="0" stopIfTrue="1">
      <formula>K6&gt;J6</formula>
    </cfRule>
  </conditionalFormatting>
  <conditionalFormatting sqref="P6">
    <cfRule type="expression" priority="12" dxfId="0" stopIfTrue="1">
      <formula>P6&gt;O6</formula>
    </cfRule>
  </conditionalFormatting>
  <conditionalFormatting sqref="P7">
    <cfRule type="expression" priority="11" dxfId="0" stopIfTrue="1">
      <formula>P7&gt;O7</formula>
    </cfRule>
  </conditionalFormatting>
  <conditionalFormatting sqref="P8">
    <cfRule type="expression" priority="10" dxfId="0" stopIfTrue="1">
      <formula>P8&gt;O8</formula>
    </cfRule>
  </conditionalFormatting>
  <conditionalFormatting sqref="P9">
    <cfRule type="expression" priority="9" dxfId="0" stopIfTrue="1">
      <formula>P9&gt;O9</formula>
    </cfRule>
  </conditionalFormatting>
  <conditionalFormatting sqref="P10">
    <cfRule type="expression" priority="8" dxfId="0" stopIfTrue="1">
      <formula>P10&gt;O10</formula>
    </cfRule>
  </conditionalFormatting>
  <conditionalFormatting sqref="P11">
    <cfRule type="expression" priority="7" dxfId="0" stopIfTrue="1">
      <formula>P11&gt;O11</formula>
    </cfRule>
  </conditionalFormatting>
  <conditionalFormatting sqref="U6">
    <cfRule type="expression" priority="6" dxfId="0" stopIfTrue="1">
      <formula>U6&gt;T6</formula>
    </cfRule>
  </conditionalFormatting>
  <conditionalFormatting sqref="U7">
    <cfRule type="expression" priority="5" dxfId="0" stopIfTrue="1">
      <formula>U7&gt;T7</formula>
    </cfRule>
  </conditionalFormatting>
  <conditionalFormatting sqref="U8">
    <cfRule type="expression" priority="4" dxfId="0" stopIfTrue="1">
      <formula>U8&gt;T8</formula>
    </cfRule>
  </conditionalFormatting>
  <conditionalFormatting sqref="U9">
    <cfRule type="expression" priority="3" dxfId="0" stopIfTrue="1">
      <formula>U9&gt;T9</formula>
    </cfRule>
  </conditionalFormatting>
  <conditionalFormatting sqref="F16">
    <cfRule type="expression" priority="2" dxfId="0" stopIfTrue="1">
      <formula>F16&gt;E16</formula>
    </cfRule>
  </conditionalFormatting>
  <conditionalFormatting sqref="F17">
    <cfRule type="expression" priority="1" dxfId="0" stopIfTrue="1">
      <formula>F17&gt;E17</formula>
    </cfRule>
  </conditionalFormatting>
  <dataValidations count="4">
    <dataValidation operator="lessThanOrEqual" allowBlank="1" showInputMessage="1" showErrorMessage="1" sqref="T13:T23 S6:S23 H23:I23 N6:N9 R13:R23 J15:J23 M10:O23 P12:P23 B25:B29 C29:Z29 C25:Z25"/>
    <dataValidation type="whole" operator="lessThanOrEqual" allowBlank="1" showInputMessage="1" showErrorMessage="1" sqref="Q6:Q23">
      <formula1>O6</formula1>
    </dataValidation>
    <dataValidation type="custom" allowBlank="1" showInputMessage="1" showErrorMessage="1" sqref="F19:F20 U10">
      <formula1>AND(F19&lt;=E19,MOD(F19,50)=0)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U6:U9 K6 P6:P11 F6:F18">
      <formula1>AND(U6&lt;=T6,MOD(U6,50)=0)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T2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bestFit="1" customWidth="1"/>
    <col min="5" max="5" width="8.1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3.1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3.375" style="318" customWidth="1"/>
    <col min="20" max="20" width="7.75390625" style="318" customWidth="1"/>
    <col min="21" max="21" width="8.75390625" style="318" customWidth="1"/>
    <col min="22" max="22" width="0.74609375" style="318" customWidth="1"/>
    <col min="23" max="23" width="21.125" style="318" customWidth="1"/>
    <col min="24" max="24" width="8.625" style="318" customWidth="1"/>
    <col min="25" max="25" width="1.25" style="318" customWidth="1"/>
    <col min="26" max="16384" width="9.00390625" style="318" customWidth="1"/>
  </cols>
  <sheetData>
    <row r="1" spans="7:150" ht="26.2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T1" s="319"/>
    </row>
    <row r="2" spans="2:150" ht="33" customHeight="1">
      <c r="B2" s="163" t="s">
        <v>273</v>
      </c>
      <c r="C2" s="163"/>
      <c r="D2" s="163"/>
      <c r="E2" s="782" t="s">
        <v>6</v>
      </c>
      <c r="F2" s="783"/>
      <c r="G2" s="770">
        <f>'名古屋市集計表'!E3</f>
        <v>0</v>
      </c>
      <c r="H2" s="770"/>
      <c r="I2" s="770"/>
      <c r="J2" s="770"/>
      <c r="K2" s="770"/>
      <c r="L2" s="770"/>
      <c r="M2" s="782" t="s">
        <v>7</v>
      </c>
      <c r="N2" s="783"/>
      <c r="O2" s="765">
        <f>'名古屋市集計表'!I3</f>
        <v>0</v>
      </c>
      <c r="P2" s="766"/>
      <c r="Q2" s="766"/>
      <c r="R2" s="766"/>
      <c r="S2" s="767"/>
      <c r="T2" s="782" t="s">
        <v>8</v>
      </c>
      <c r="U2" s="783"/>
      <c r="V2" s="765">
        <f>'名古屋市集計表'!M3</f>
        <v>0</v>
      </c>
      <c r="W2" s="766"/>
      <c r="X2" s="793"/>
      <c r="ET2" s="319"/>
    </row>
    <row r="3" spans="2:24" ht="33" customHeight="1">
      <c r="B3" s="327"/>
      <c r="C3" s="327"/>
      <c r="D3" s="327"/>
      <c r="E3" s="774" t="s">
        <v>9</v>
      </c>
      <c r="F3" s="775"/>
      <c r="G3" s="778">
        <f>'名古屋市集計表'!E4</f>
        <v>0</v>
      </c>
      <c r="H3" s="778"/>
      <c r="I3" s="778"/>
      <c r="J3" s="778"/>
      <c r="K3" s="778"/>
      <c r="L3" s="778"/>
      <c r="M3" s="774" t="s">
        <v>10</v>
      </c>
      <c r="N3" s="775"/>
      <c r="O3" s="794">
        <f>'名古屋市集計表'!I4</f>
        <v>0</v>
      </c>
      <c r="P3" s="795"/>
      <c r="Q3" s="795"/>
      <c r="R3" s="795"/>
      <c r="S3" s="796"/>
      <c r="T3" s="774" t="s">
        <v>11</v>
      </c>
      <c r="U3" s="775"/>
      <c r="V3" s="797">
        <f>SUM(O4)</f>
        <v>0</v>
      </c>
      <c r="W3" s="798"/>
      <c r="X3" s="343" t="s">
        <v>2</v>
      </c>
    </row>
    <row r="4" spans="2:47" ht="30.75" customHeight="1">
      <c r="B4" s="319" t="s">
        <v>291</v>
      </c>
      <c r="C4" s="791" t="s">
        <v>490</v>
      </c>
      <c r="D4" s="791"/>
      <c r="E4" s="791"/>
      <c r="F4" s="786" t="s">
        <v>17</v>
      </c>
      <c r="G4" s="786"/>
      <c r="H4" s="787">
        <f>SUM(E21+J21+O21+T21)</f>
        <v>26100</v>
      </c>
      <c r="I4" s="786"/>
      <c r="J4" s="160" t="s">
        <v>2</v>
      </c>
      <c r="K4" s="160" t="s">
        <v>275</v>
      </c>
      <c r="L4" s="161"/>
      <c r="M4" s="162" t="s">
        <v>274</v>
      </c>
      <c r="N4" s="161"/>
      <c r="O4" s="788">
        <f>SUM(F21+K21+P21+U21)</f>
        <v>0</v>
      </c>
      <c r="P4" s="789"/>
      <c r="Q4" s="790" t="s">
        <v>2</v>
      </c>
      <c r="R4" s="790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</row>
    <row r="5" spans="2:24" ht="19.5" customHeight="1">
      <c r="B5" s="768" t="s">
        <v>278</v>
      </c>
      <c r="C5" s="784"/>
      <c r="D5" s="784"/>
      <c r="E5" s="784"/>
      <c r="F5" s="346" t="s">
        <v>276</v>
      </c>
      <c r="G5" s="768" t="s">
        <v>279</v>
      </c>
      <c r="H5" s="784"/>
      <c r="I5" s="784"/>
      <c r="J5" s="785"/>
      <c r="K5" s="324" t="s">
        <v>276</v>
      </c>
      <c r="L5" s="768" t="s">
        <v>280</v>
      </c>
      <c r="M5" s="784"/>
      <c r="N5" s="784"/>
      <c r="O5" s="784"/>
      <c r="P5" s="339" t="s">
        <v>276</v>
      </c>
      <c r="Q5" s="784" t="s">
        <v>277</v>
      </c>
      <c r="R5" s="784"/>
      <c r="S5" s="784"/>
      <c r="T5" s="785"/>
      <c r="U5" s="324" t="s">
        <v>276</v>
      </c>
      <c r="V5" s="768" t="s">
        <v>642</v>
      </c>
      <c r="W5" s="784"/>
      <c r="X5" s="769"/>
    </row>
    <row r="6" spans="2:24" ht="19.5" customHeight="1">
      <c r="B6" s="498"/>
      <c r="C6" s="534" t="s">
        <v>491</v>
      </c>
      <c r="D6" s="569" t="s">
        <v>887</v>
      </c>
      <c r="E6" s="525">
        <v>1700</v>
      </c>
      <c r="F6" s="662"/>
      <c r="G6" s="563"/>
      <c r="H6" s="453"/>
      <c r="I6" s="473"/>
      <c r="J6" s="525"/>
      <c r="K6" s="684"/>
      <c r="L6" s="330"/>
      <c r="M6" s="453" t="s">
        <v>501</v>
      </c>
      <c r="N6" s="383"/>
      <c r="O6" s="525">
        <v>900</v>
      </c>
      <c r="P6" s="662"/>
      <c r="Q6" s="384"/>
      <c r="R6" s="453" t="s">
        <v>472</v>
      </c>
      <c r="S6" s="383"/>
      <c r="T6" s="525">
        <v>600</v>
      </c>
      <c r="U6" s="662"/>
      <c r="V6" s="491"/>
      <c r="W6" s="228" t="s">
        <v>668</v>
      </c>
      <c r="X6" s="492"/>
    </row>
    <row r="7" spans="2:24" ht="19.5" customHeight="1">
      <c r="B7" s="499"/>
      <c r="C7" s="467" t="s">
        <v>492</v>
      </c>
      <c r="D7" s="542" t="s">
        <v>664</v>
      </c>
      <c r="E7" s="468">
        <v>1250</v>
      </c>
      <c r="F7" s="350"/>
      <c r="G7" s="519"/>
      <c r="H7" s="477"/>
      <c r="I7" s="562"/>
      <c r="J7" s="540"/>
      <c r="K7" s="353"/>
      <c r="L7" s="334"/>
      <c r="M7" s="455" t="s">
        <v>688</v>
      </c>
      <c r="N7" s="386"/>
      <c r="O7" s="468">
        <v>1100</v>
      </c>
      <c r="P7" s="350"/>
      <c r="Q7" s="388"/>
      <c r="R7" s="455" t="s">
        <v>502</v>
      </c>
      <c r="S7" s="386"/>
      <c r="T7" s="458">
        <v>250</v>
      </c>
      <c r="U7" s="350"/>
      <c r="V7" s="491"/>
      <c r="W7" s="497" t="s">
        <v>878</v>
      </c>
      <c r="X7" s="492"/>
    </row>
    <row r="8" spans="2:24" ht="19.5" customHeight="1">
      <c r="B8" s="499"/>
      <c r="C8" s="467" t="s">
        <v>493</v>
      </c>
      <c r="D8" s="543" t="s">
        <v>664</v>
      </c>
      <c r="E8" s="468">
        <v>2750</v>
      </c>
      <c r="F8" s="350"/>
      <c r="G8" s="334"/>
      <c r="H8" s="455"/>
      <c r="I8" s="475"/>
      <c r="J8" s="468"/>
      <c r="K8" s="664"/>
      <c r="L8" s="334"/>
      <c r="M8" s="455" t="s">
        <v>494</v>
      </c>
      <c r="N8" s="386"/>
      <c r="O8" s="463">
        <v>1650</v>
      </c>
      <c r="P8" s="350"/>
      <c r="Q8" s="388"/>
      <c r="R8" s="455"/>
      <c r="S8" s="386"/>
      <c r="T8" s="458"/>
      <c r="U8" s="664"/>
      <c r="V8" s="491"/>
      <c r="W8" s="497" t="s">
        <v>879</v>
      </c>
      <c r="X8" s="492"/>
    </row>
    <row r="9" spans="2:24" ht="19.5" customHeight="1">
      <c r="B9" s="499"/>
      <c r="C9" s="467" t="s">
        <v>494</v>
      </c>
      <c r="D9" s="543" t="s">
        <v>887</v>
      </c>
      <c r="E9" s="468">
        <v>2500</v>
      </c>
      <c r="F9" s="350"/>
      <c r="G9" s="334"/>
      <c r="H9" s="455"/>
      <c r="I9" s="475"/>
      <c r="J9" s="458"/>
      <c r="K9" s="337"/>
      <c r="L9" s="334"/>
      <c r="M9" s="455"/>
      <c r="N9" s="386"/>
      <c r="O9" s="458"/>
      <c r="P9" s="665"/>
      <c r="Q9" s="388"/>
      <c r="R9" s="455"/>
      <c r="S9" s="386"/>
      <c r="T9" s="458"/>
      <c r="U9" s="337"/>
      <c r="V9" s="491"/>
      <c r="W9" s="497" t="s">
        <v>745</v>
      </c>
      <c r="X9" s="492"/>
    </row>
    <row r="10" spans="2:24" ht="19.5" customHeight="1">
      <c r="B10" s="499" t="s">
        <v>667</v>
      </c>
      <c r="C10" s="467" t="s">
        <v>495</v>
      </c>
      <c r="D10" s="543" t="s">
        <v>887</v>
      </c>
      <c r="E10" s="468">
        <v>1800</v>
      </c>
      <c r="F10" s="350"/>
      <c r="G10" s="334"/>
      <c r="H10" s="455"/>
      <c r="I10" s="475"/>
      <c r="J10" s="458"/>
      <c r="K10" s="337"/>
      <c r="L10" s="334"/>
      <c r="M10" s="385"/>
      <c r="N10" s="386"/>
      <c r="O10" s="408"/>
      <c r="P10" s="418"/>
      <c r="Q10" s="388"/>
      <c r="R10" s="455"/>
      <c r="S10" s="386"/>
      <c r="T10" s="458"/>
      <c r="U10" s="337"/>
      <c r="V10" s="491"/>
      <c r="W10" s="497" t="s">
        <v>880</v>
      </c>
      <c r="X10" s="492"/>
    </row>
    <row r="11" spans="2:24" ht="19.5" customHeight="1">
      <c r="B11" s="499"/>
      <c r="C11" s="467" t="s">
        <v>701</v>
      </c>
      <c r="D11" s="543" t="s">
        <v>887</v>
      </c>
      <c r="E11" s="468">
        <v>1850</v>
      </c>
      <c r="F11" s="350"/>
      <c r="G11" s="334"/>
      <c r="H11" s="455"/>
      <c r="I11" s="475"/>
      <c r="J11" s="458"/>
      <c r="K11" s="337"/>
      <c r="L11" s="334"/>
      <c r="M11" s="385"/>
      <c r="N11" s="386"/>
      <c r="O11" s="408"/>
      <c r="P11" s="418"/>
      <c r="Q11" s="388"/>
      <c r="R11" s="455"/>
      <c r="S11" s="386"/>
      <c r="T11" s="458"/>
      <c r="U11" s="337"/>
      <c r="V11" s="491"/>
      <c r="W11" s="228"/>
      <c r="X11" s="492"/>
    </row>
    <row r="12" spans="2:24" ht="19.5" customHeight="1">
      <c r="B12" s="499"/>
      <c r="C12" s="467" t="s">
        <v>496</v>
      </c>
      <c r="D12" s="543" t="s">
        <v>887</v>
      </c>
      <c r="E12" s="468">
        <v>2000</v>
      </c>
      <c r="F12" s="350"/>
      <c r="G12" s="334"/>
      <c r="H12" s="455"/>
      <c r="I12" s="475"/>
      <c r="J12" s="458"/>
      <c r="K12" s="337"/>
      <c r="L12" s="334"/>
      <c r="M12" s="385"/>
      <c r="N12" s="386"/>
      <c r="O12" s="387"/>
      <c r="P12" s="418"/>
      <c r="Q12" s="388"/>
      <c r="R12" s="455"/>
      <c r="S12" s="386"/>
      <c r="T12" s="458"/>
      <c r="U12" s="337"/>
      <c r="V12" s="491"/>
      <c r="W12" s="228"/>
      <c r="X12" s="492"/>
    </row>
    <row r="13" spans="2:24" ht="19.5" customHeight="1">
      <c r="B13" s="499"/>
      <c r="C13" s="467" t="s">
        <v>497</v>
      </c>
      <c r="D13" s="543" t="s">
        <v>640</v>
      </c>
      <c r="E13" s="468">
        <v>1850</v>
      </c>
      <c r="F13" s="350"/>
      <c r="G13" s="334"/>
      <c r="H13" s="455"/>
      <c r="I13" s="475"/>
      <c r="J13" s="458"/>
      <c r="K13" s="337"/>
      <c r="L13" s="334"/>
      <c r="M13" s="385"/>
      <c r="N13" s="386"/>
      <c r="O13" s="387"/>
      <c r="P13" s="418"/>
      <c r="Q13" s="388"/>
      <c r="R13" s="385"/>
      <c r="S13" s="386"/>
      <c r="T13" s="387"/>
      <c r="U13" s="337"/>
      <c r="V13" s="491"/>
      <c r="W13" s="228" t="s">
        <v>888</v>
      </c>
      <c r="X13" s="492"/>
    </row>
    <row r="14" spans="2:24" ht="19.5" customHeight="1">
      <c r="B14" s="499"/>
      <c r="C14" s="455" t="s">
        <v>498</v>
      </c>
      <c r="D14" s="544" t="s">
        <v>638</v>
      </c>
      <c r="E14" s="468">
        <v>2300</v>
      </c>
      <c r="F14" s="350"/>
      <c r="G14" s="334"/>
      <c r="H14" s="455"/>
      <c r="I14" s="505"/>
      <c r="J14" s="389"/>
      <c r="K14" s="337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228"/>
      <c r="X14" s="492"/>
    </row>
    <row r="15" spans="2:24" ht="19.5" customHeight="1">
      <c r="B15" s="499"/>
      <c r="C15" s="455" t="s">
        <v>499</v>
      </c>
      <c r="D15" s="543" t="s">
        <v>640</v>
      </c>
      <c r="E15" s="468">
        <v>1850</v>
      </c>
      <c r="F15" s="350"/>
      <c r="G15" s="334"/>
      <c r="H15" s="455"/>
      <c r="I15" s="475"/>
      <c r="J15" s="387"/>
      <c r="K15" s="337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228"/>
      <c r="X15" s="492"/>
    </row>
    <row r="16" spans="2:24" ht="19.5" customHeight="1">
      <c r="B16" s="499"/>
      <c r="C16" s="455" t="s">
        <v>500</v>
      </c>
      <c r="D16" s="543" t="s">
        <v>640</v>
      </c>
      <c r="E16" s="468">
        <v>1750</v>
      </c>
      <c r="F16" s="350"/>
      <c r="G16" s="334"/>
      <c r="H16" s="455"/>
      <c r="I16" s="475"/>
      <c r="J16" s="387"/>
      <c r="K16" s="337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228"/>
      <c r="X16" s="492"/>
    </row>
    <row r="17" spans="2:24" ht="19.5" customHeight="1">
      <c r="B17" s="499"/>
      <c r="C17" s="455"/>
      <c r="D17" s="544"/>
      <c r="E17" s="468"/>
      <c r="F17" s="353"/>
      <c r="G17" s="334"/>
      <c r="H17" s="455"/>
      <c r="I17" s="475"/>
      <c r="J17" s="387"/>
      <c r="K17" s="337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228"/>
      <c r="X17" s="492"/>
    </row>
    <row r="18" spans="2:24" ht="19.5" customHeight="1">
      <c r="B18" s="499"/>
      <c r="C18" s="535"/>
      <c r="D18" s="675"/>
      <c r="E18" s="468"/>
      <c r="F18" s="353"/>
      <c r="G18" s="334"/>
      <c r="H18" s="455"/>
      <c r="I18" s="475"/>
      <c r="J18" s="387"/>
      <c r="K18" s="337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228"/>
      <c r="X18" s="492"/>
    </row>
    <row r="19" spans="2:24" ht="19.5" customHeight="1">
      <c r="B19" s="499"/>
      <c r="C19" s="535"/>
      <c r="D19" s="536"/>
      <c r="E19" s="468"/>
      <c r="F19" s="464"/>
      <c r="G19" s="334"/>
      <c r="H19" s="455"/>
      <c r="I19" s="475"/>
      <c r="J19" s="387"/>
      <c r="K19" s="337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228"/>
      <c r="X19" s="492"/>
    </row>
    <row r="20" spans="2:24" ht="19.5" customHeight="1">
      <c r="B20" s="510"/>
      <c r="C20" s="472"/>
      <c r="D20" s="508"/>
      <c r="E20" s="471"/>
      <c r="F20" s="436"/>
      <c r="G20" s="354"/>
      <c r="H20" s="472"/>
      <c r="I20" s="515"/>
      <c r="J20" s="413"/>
      <c r="K20" s="356"/>
      <c r="L20" s="354"/>
      <c r="M20" s="410"/>
      <c r="N20" s="411"/>
      <c r="O20" s="413"/>
      <c r="P20" s="437"/>
      <c r="Q20" s="438"/>
      <c r="R20" s="410"/>
      <c r="S20" s="411"/>
      <c r="T20" s="413"/>
      <c r="U20" s="356"/>
      <c r="V20" s="491"/>
      <c r="W20" s="228"/>
      <c r="X20" s="492"/>
    </row>
    <row r="21" spans="2:24" ht="19.5" customHeight="1">
      <c r="B21" s="768" t="s">
        <v>3</v>
      </c>
      <c r="C21" s="784"/>
      <c r="D21" s="784"/>
      <c r="E21" s="348">
        <f>SUM(E6:E20)</f>
        <v>21600</v>
      </c>
      <c r="F21" s="297">
        <f>SUM(F6:F20)</f>
        <v>0</v>
      </c>
      <c r="G21" s="768" t="s">
        <v>3</v>
      </c>
      <c r="H21" s="784"/>
      <c r="I21" s="784"/>
      <c r="J21" s="348">
        <f>SUM(J6:J20)</f>
        <v>0</v>
      </c>
      <c r="K21" s="331">
        <f>SUM(K6:K20)</f>
        <v>0</v>
      </c>
      <c r="L21" s="768" t="s">
        <v>3</v>
      </c>
      <c r="M21" s="784"/>
      <c r="N21" s="784"/>
      <c r="O21" s="348">
        <f>SUM(O6:O20)</f>
        <v>3650</v>
      </c>
      <c r="P21" s="331">
        <f>SUM(P6:P20)</f>
        <v>0</v>
      </c>
      <c r="Q21" s="784" t="s">
        <v>3</v>
      </c>
      <c r="R21" s="784"/>
      <c r="S21" s="784"/>
      <c r="T21" s="348">
        <f>SUM(T6:T20)</f>
        <v>850</v>
      </c>
      <c r="U21" s="331">
        <f>SUM(U6:U20)</f>
        <v>0</v>
      </c>
      <c r="V21" s="493"/>
      <c r="W21" s="235"/>
      <c r="X21" s="495"/>
    </row>
    <row r="22" spans="2:30" s="4" customFormat="1" ht="13.5" customHeight="1">
      <c r="B22" s="228" t="s">
        <v>858</v>
      </c>
      <c r="C22" s="168"/>
      <c r="D22" s="1"/>
      <c r="E22" s="668"/>
      <c r="F22" s="669"/>
      <c r="G22" s="1"/>
      <c r="H22" s="1"/>
      <c r="I22" s="1"/>
      <c r="J22" s="668"/>
      <c r="K22" s="670"/>
      <c r="L22" s="1"/>
      <c r="M22" s="1"/>
      <c r="N22" s="1"/>
      <c r="O22" s="668"/>
      <c r="P22" s="671"/>
      <c r="Q22" s="1"/>
      <c r="R22" s="1"/>
      <c r="S22" s="1"/>
      <c r="T22" s="668"/>
      <c r="U22" s="670"/>
      <c r="V22" s="1"/>
      <c r="W22" s="1"/>
      <c r="X22" s="1"/>
      <c r="Y22" s="668"/>
      <c r="Z22" s="671"/>
      <c r="AA22" s="672"/>
      <c r="AB22" s="673"/>
      <c r="AC22" s="674"/>
      <c r="AD22" s="672"/>
    </row>
    <row r="23" spans="2:29" s="4" customFormat="1" ht="14.25" customHeight="1">
      <c r="B23" s="735" t="s">
        <v>861</v>
      </c>
      <c r="C23" s="736"/>
      <c r="D23" s="736"/>
      <c r="E23" s="736"/>
      <c r="F23" s="736"/>
      <c r="G23" s="736"/>
      <c r="H23" s="736"/>
      <c r="I23" s="736"/>
      <c r="J23" s="736"/>
      <c r="K23" s="736"/>
      <c r="L23" s="736"/>
      <c r="M23" s="736"/>
      <c r="N23" s="736"/>
      <c r="O23" s="736"/>
      <c r="P23" s="736"/>
      <c r="Q23" s="736"/>
      <c r="R23" s="736"/>
      <c r="S23" s="736"/>
      <c r="T23" s="736"/>
      <c r="U23" s="736"/>
      <c r="V23" s="736"/>
      <c r="W23" s="736"/>
      <c r="X23" s="736"/>
      <c r="Y23" s="650"/>
      <c r="Z23" s="650"/>
      <c r="AA23" s="650"/>
      <c r="AB23" s="650"/>
      <c r="AC23" s="650"/>
    </row>
    <row r="24" spans="2:29" s="4" customFormat="1" ht="14.25" customHeight="1">
      <c r="B24" s="735" t="s">
        <v>859</v>
      </c>
      <c r="C24" s="736"/>
      <c r="D24" s="736"/>
      <c r="E24" s="736"/>
      <c r="F24" s="736"/>
      <c r="G24" s="736"/>
      <c r="H24" s="736"/>
      <c r="I24" s="736"/>
      <c r="J24" s="736"/>
      <c r="K24" s="736"/>
      <c r="L24" s="736"/>
      <c r="M24" s="736"/>
      <c r="N24" s="736"/>
      <c r="O24" s="736"/>
      <c r="P24" s="736"/>
      <c r="Q24" s="736"/>
      <c r="R24" s="736"/>
      <c r="S24" s="736"/>
      <c r="T24" s="736"/>
      <c r="U24" s="736"/>
      <c r="V24" s="736"/>
      <c r="W24" s="736"/>
      <c r="X24" s="736"/>
      <c r="Y24" s="736"/>
      <c r="Z24" s="736"/>
      <c r="AA24" s="736"/>
      <c r="AB24" s="736"/>
      <c r="AC24" s="736"/>
    </row>
    <row r="25" spans="2:29" s="4" customFormat="1" ht="13.5">
      <c r="B25" s="735" t="s">
        <v>860</v>
      </c>
      <c r="C25" s="736"/>
      <c r="D25" s="736"/>
      <c r="E25" s="736"/>
      <c r="F25" s="736"/>
      <c r="G25" s="736"/>
      <c r="H25" s="736"/>
      <c r="I25" s="736"/>
      <c r="J25" s="736"/>
      <c r="K25" s="736"/>
      <c r="L25" s="736"/>
      <c r="M25" s="736"/>
      <c r="N25" s="736"/>
      <c r="O25" s="736"/>
      <c r="P25" s="736"/>
      <c r="Q25" s="736"/>
      <c r="R25" s="736"/>
      <c r="S25" s="736"/>
      <c r="T25" s="736"/>
      <c r="U25" s="736"/>
      <c r="V25" s="736"/>
      <c r="W25" s="736"/>
      <c r="X25" s="736"/>
      <c r="Y25" s="736"/>
      <c r="Z25" s="736"/>
      <c r="AA25" s="736"/>
      <c r="AB25" s="736"/>
      <c r="AC25" s="736"/>
    </row>
    <row r="26" spans="2:26" s="4" customFormat="1" ht="8.25" customHeight="1">
      <c r="B26" s="228"/>
      <c r="C26" s="1"/>
      <c r="D26" s="1"/>
      <c r="E26" s="668"/>
      <c r="F26" s="669"/>
      <c r="G26" s="1"/>
      <c r="H26" s="1"/>
      <c r="I26" s="1"/>
      <c r="J26" s="668"/>
      <c r="K26" s="670"/>
      <c r="L26" s="1"/>
      <c r="M26" s="1"/>
      <c r="N26" s="1"/>
      <c r="O26" s="668"/>
      <c r="P26" s="671"/>
      <c r="Q26" s="1"/>
      <c r="R26" s="1"/>
      <c r="S26" s="1"/>
      <c r="T26" s="668"/>
      <c r="U26" s="670"/>
      <c r="V26" s="1"/>
      <c r="W26" s="1"/>
      <c r="X26" s="1"/>
      <c r="Y26" s="668"/>
      <c r="Z26" s="671"/>
    </row>
    <row r="27" spans="2:24" ht="18" customHeight="1">
      <c r="B27" s="318" t="s">
        <v>686</v>
      </c>
      <c r="C27" s="319"/>
      <c r="E27" s="319"/>
      <c r="F27" s="319"/>
      <c r="J27" s="319"/>
      <c r="K27" s="319"/>
      <c r="M27" s="319"/>
      <c r="O27" s="319"/>
      <c r="P27" s="319"/>
      <c r="R27" s="320"/>
      <c r="T27" s="325"/>
      <c r="U27" s="326"/>
      <c r="W27" s="728" t="str">
        <f>'名古屋市集計表'!M30</f>
        <v>（2020年10月現在）</v>
      </c>
      <c r="X27" s="792"/>
    </row>
    <row r="28" ht="11.25" customHeight="1"/>
  </sheetData>
  <sheetProtection password="CCCF" sheet="1" selectLockedCells="1"/>
  <mergeCells count="30">
    <mergeCell ref="V2:X2"/>
    <mergeCell ref="E3:F3"/>
    <mergeCell ref="M3:N3"/>
    <mergeCell ref="O3:S3"/>
    <mergeCell ref="T3:U3"/>
    <mergeCell ref="G5:J5"/>
    <mergeCell ref="V3:W3"/>
    <mergeCell ref="G3:L3"/>
    <mergeCell ref="Q5:T5"/>
    <mergeCell ref="C4:E4"/>
    <mergeCell ref="Q4:R4"/>
    <mergeCell ref="B5:E5"/>
    <mergeCell ref="E2:F2"/>
    <mergeCell ref="M2:N2"/>
    <mergeCell ref="O2:S2"/>
    <mergeCell ref="T2:U2"/>
    <mergeCell ref="F4:G4"/>
    <mergeCell ref="G2:L2"/>
    <mergeCell ref="H4:I4"/>
    <mergeCell ref="O4:P4"/>
    <mergeCell ref="W27:X27"/>
    <mergeCell ref="B21:D21"/>
    <mergeCell ref="G21:I21"/>
    <mergeCell ref="L21:N21"/>
    <mergeCell ref="Q21:S21"/>
    <mergeCell ref="L5:O5"/>
    <mergeCell ref="V5:X5"/>
    <mergeCell ref="B23:X23"/>
    <mergeCell ref="B24:AC24"/>
    <mergeCell ref="B25:AC25"/>
  </mergeCells>
  <conditionalFormatting sqref="F6">
    <cfRule type="expression" priority="23" dxfId="0" stopIfTrue="1">
      <formula>F6&gt;E6</formula>
    </cfRule>
  </conditionalFormatting>
  <conditionalFormatting sqref="F7">
    <cfRule type="expression" priority="22" dxfId="0" stopIfTrue="1">
      <formula>F7&gt;E7</formula>
    </cfRule>
  </conditionalFormatting>
  <conditionalFormatting sqref="F8">
    <cfRule type="expression" priority="21" dxfId="0" stopIfTrue="1">
      <formula>F8&gt;E8</formula>
    </cfRule>
  </conditionalFormatting>
  <conditionalFormatting sqref="F9">
    <cfRule type="expression" priority="20" dxfId="0" stopIfTrue="1">
      <formula>F9&gt;E9</formula>
    </cfRule>
  </conditionalFormatting>
  <conditionalFormatting sqref="F10">
    <cfRule type="expression" priority="19" dxfId="0" stopIfTrue="1">
      <formula>F10&gt;E10</formula>
    </cfRule>
  </conditionalFormatting>
  <conditionalFormatting sqref="F11">
    <cfRule type="expression" priority="18" dxfId="0" stopIfTrue="1">
      <formula>F11&gt;E11</formula>
    </cfRule>
  </conditionalFormatting>
  <conditionalFormatting sqref="F12">
    <cfRule type="expression" priority="17" dxfId="0" stopIfTrue="1">
      <formula>F12&gt;E12</formula>
    </cfRule>
  </conditionalFormatting>
  <conditionalFormatting sqref="F13">
    <cfRule type="expression" priority="16" dxfId="0" stopIfTrue="1">
      <formula>F13&gt;E13</formula>
    </cfRule>
  </conditionalFormatting>
  <conditionalFormatting sqref="F14">
    <cfRule type="expression" priority="15" dxfId="0" stopIfTrue="1">
      <formula>F14&gt;E14</formula>
    </cfRule>
  </conditionalFormatting>
  <conditionalFormatting sqref="F15">
    <cfRule type="expression" priority="14" dxfId="0" stopIfTrue="1">
      <formula>F15&gt;E15</formula>
    </cfRule>
  </conditionalFormatting>
  <conditionalFormatting sqref="F16">
    <cfRule type="expression" priority="13" dxfId="0" stopIfTrue="1">
      <formula>F16&gt;E16</formula>
    </cfRule>
  </conditionalFormatting>
  <conditionalFormatting sqref="F17">
    <cfRule type="expression" priority="12" dxfId="0" stopIfTrue="1">
      <formula>F17&gt;E17</formula>
    </cfRule>
  </conditionalFormatting>
  <conditionalFormatting sqref="F18">
    <cfRule type="expression" priority="11" dxfId="0" stopIfTrue="1">
      <formula>F18&gt;E18</formula>
    </cfRule>
  </conditionalFormatting>
  <conditionalFormatting sqref="K6">
    <cfRule type="expression" priority="10" dxfId="0" stopIfTrue="1">
      <formula>K6&gt;J6</formula>
    </cfRule>
  </conditionalFormatting>
  <conditionalFormatting sqref="K7">
    <cfRule type="expression" priority="9" dxfId="0" stopIfTrue="1">
      <formula>K7&gt;J7</formula>
    </cfRule>
  </conditionalFormatting>
  <conditionalFormatting sqref="P6">
    <cfRule type="expression" priority="8" dxfId="0" stopIfTrue="1">
      <formula>P6&gt;O6</formula>
    </cfRule>
  </conditionalFormatting>
  <conditionalFormatting sqref="P7">
    <cfRule type="expression" priority="5" dxfId="0" stopIfTrue="1">
      <formula>P7&gt;O7</formula>
    </cfRule>
  </conditionalFormatting>
  <conditionalFormatting sqref="P8">
    <cfRule type="expression" priority="3" dxfId="0" stopIfTrue="1">
      <formula>P8&gt;O8</formula>
    </cfRule>
  </conditionalFormatting>
  <conditionalFormatting sqref="U6">
    <cfRule type="expression" priority="2" dxfId="0" stopIfTrue="1">
      <formula>U6&gt;T6</formula>
    </cfRule>
  </conditionalFormatting>
  <conditionalFormatting sqref="U7">
    <cfRule type="expression" priority="1" dxfId="0" stopIfTrue="1">
      <formula>U7&gt;T7</formula>
    </cfRule>
  </conditionalFormatting>
  <dataValidations count="3">
    <dataValidation operator="lessThanOrEqual" allowBlank="1" showInputMessage="1" showErrorMessage="1" sqref="T13:T20 S6:S20 R13:R20 O10:O20 N6:N20 M10:M20 J15:J20 P9:P20 B22:B26 C26:Z26 C22:Z22"/>
    <dataValidation type="whole" operator="lessThanOrEqual" allowBlank="1" showInputMessage="1" showErrorMessage="1" sqref="Q6:Q20">
      <formula1>O6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8 K6:K7 P6:P8 U6:U7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T32"/>
  <sheetViews>
    <sheetView showGridLines="0" showZeros="0" zoomScale="70" zoomScaleNormal="70" zoomScaleSheetLayoutView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bestFit="1" customWidth="1"/>
    <col min="5" max="5" width="8.1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75390625" style="318" customWidth="1"/>
    <col min="21" max="21" width="8.75390625" style="318" customWidth="1"/>
    <col min="22" max="22" width="0.74609375" style="318" customWidth="1"/>
    <col min="23" max="23" width="20.875" style="318" customWidth="1"/>
    <col min="24" max="24" width="8.875" style="318" customWidth="1"/>
    <col min="25" max="25" width="1.25" style="318" customWidth="1"/>
    <col min="26" max="16384" width="9.00390625" style="318" customWidth="1"/>
  </cols>
  <sheetData>
    <row r="1" spans="7:150" ht="26.2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T1" s="319"/>
    </row>
    <row r="2" spans="2:150" ht="33" customHeight="1">
      <c r="B2" s="163" t="s">
        <v>273</v>
      </c>
      <c r="C2" s="163"/>
      <c r="D2" s="163"/>
      <c r="E2" s="782" t="s">
        <v>6</v>
      </c>
      <c r="F2" s="783"/>
      <c r="G2" s="770">
        <f>'名古屋市集計表'!E3</f>
        <v>0</v>
      </c>
      <c r="H2" s="770"/>
      <c r="I2" s="770"/>
      <c r="J2" s="770"/>
      <c r="K2" s="770"/>
      <c r="L2" s="770"/>
      <c r="M2" s="782" t="s">
        <v>7</v>
      </c>
      <c r="N2" s="783"/>
      <c r="O2" s="765">
        <f>'名古屋市集計表'!I3</f>
        <v>0</v>
      </c>
      <c r="P2" s="766"/>
      <c r="Q2" s="766"/>
      <c r="R2" s="766"/>
      <c r="S2" s="767"/>
      <c r="T2" s="782" t="s">
        <v>8</v>
      </c>
      <c r="U2" s="783"/>
      <c r="V2" s="765">
        <f>'名古屋市集計表'!M3</f>
        <v>0</v>
      </c>
      <c r="W2" s="766"/>
      <c r="X2" s="793"/>
      <c r="ET2" s="319"/>
    </row>
    <row r="3" spans="2:24" ht="33" customHeight="1">
      <c r="B3" s="327"/>
      <c r="C3" s="327"/>
      <c r="D3" s="327"/>
      <c r="E3" s="774" t="s">
        <v>9</v>
      </c>
      <c r="F3" s="775"/>
      <c r="G3" s="778">
        <f>'名古屋市集計表'!E4</f>
        <v>0</v>
      </c>
      <c r="H3" s="778"/>
      <c r="I3" s="778"/>
      <c r="J3" s="778"/>
      <c r="K3" s="778"/>
      <c r="L3" s="778"/>
      <c r="M3" s="774" t="s">
        <v>10</v>
      </c>
      <c r="N3" s="775"/>
      <c r="O3" s="794">
        <f>'名古屋市集計表'!I4</f>
        <v>0</v>
      </c>
      <c r="P3" s="795"/>
      <c r="Q3" s="795"/>
      <c r="R3" s="795"/>
      <c r="S3" s="796"/>
      <c r="T3" s="774" t="s">
        <v>11</v>
      </c>
      <c r="U3" s="775"/>
      <c r="V3" s="797">
        <f>SUM(O4)</f>
        <v>0</v>
      </c>
      <c r="W3" s="798"/>
      <c r="X3" s="343" t="s">
        <v>2</v>
      </c>
    </row>
    <row r="4" spans="2:47" ht="30.75" customHeight="1">
      <c r="B4" s="319" t="s">
        <v>291</v>
      </c>
      <c r="C4" s="791" t="s">
        <v>503</v>
      </c>
      <c r="D4" s="791"/>
      <c r="E4" s="791"/>
      <c r="F4" s="786" t="s">
        <v>17</v>
      </c>
      <c r="G4" s="786"/>
      <c r="H4" s="787">
        <f>SUM(E26+J26+O26+T26)</f>
        <v>37750</v>
      </c>
      <c r="I4" s="786"/>
      <c r="J4" s="160" t="s">
        <v>2</v>
      </c>
      <c r="K4" s="160" t="s">
        <v>275</v>
      </c>
      <c r="L4" s="161"/>
      <c r="M4" s="162" t="s">
        <v>274</v>
      </c>
      <c r="N4" s="161"/>
      <c r="O4" s="788">
        <f>SUM(F26+K26+P26+U26)</f>
        <v>0</v>
      </c>
      <c r="P4" s="789"/>
      <c r="Q4" s="790" t="s">
        <v>2</v>
      </c>
      <c r="R4" s="790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</row>
    <row r="5" spans="2:24" ht="19.5" customHeight="1">
      <c r="B5" s="768" t="s">
        <v>278</v>
      </c>
      <c r="C5" s="784"/>
      <c r="D5" s="784"/>
      <c r="E5" s="784"/>
      <c r="F5" s="346" t="s">
        <v>276</v>
      </c>
      <c r="G5" s="768" t="s">
        <v>279</v>
      </c>
      <c r="H5" s="784"/>
      <c r="I5" s="784"/>
      <c r="J5" s="785"/>
      <c r="K5" s="324" t="s">
        <v>276</v>
      </c>
      <c r="L5" s="768" t="s">
        <v>280</v>
      </c>
      <c r="M5" s="784"/>
      <c r="N5" s="784"/>
      <c r="O5" s="784"/>
      <c r="P5" s="339" t="s">
        <v>276</v>
      </c>
      <c r="Q5" s="784" t="s">
        <v>277</v>
      </c>
      <c r="R5" s="784"/>
      <c r="S5" s="784"/>
      <c r="T5" s="785"/>
      <c r="U5" s="324" t="s">
        <v>276</v>
      </c>
      <c r="V5" s="768" t="s">
        <v>642</v>
      </c>
      <c r="W5" s="784"/>
      <c r="X5" s="769"/>
    </row>
    <row r="6" spans="2:24" ht="19.5" customHeight="1">
      <c r="B6" s="498"/>
      <c r="C6" s="467" t="s">
        <v>504</v>
      </c>
      <c r="D6" s="543" t="s">
        <v>640</v>
      </c>
      <c r="E6" s="525">
        <v>3050</v>
      </c>
      <c r="F6" s="662"/>
      <c r="G6" s="330"/>
      <c r="H6" s="455" t="s">
        <v>886</v>
      </c>
      <c r="I6" s="507"/>
      <c r="J6" s="408">
        <v>450</v>
      </c>
      <c r="K6" s="662"/>
      <c r="L6" s="330"/>
      <c r="M6" s="453" t="s">
        <v>631</v>
      </c>
      <c r="N6" s="383"/>
      <c r="O6" s="525">
        <v>550</v>
      </c>
      <c r="P6" s="662"/>
      <c r="Q6" s="384"/>
      <c r="R6" s="453" t="s">
        <v>518</v>
      </c>
      <c r="S6" s="383"/>
      <c r="T6" s="525">
        <v>950</v>
      </c>
      <c r="U6" s="662"/>
      <c r="V6" s="491"/>
      <c r="W6" s="228"/>
      <c r="X6" s="492"/>
    </row>
    <row r="7" spans="2:24" ht="19.5" customHeight="1">
      <c r="B7" s="499"/>
      <c r="C7" s="467" t="s">
        <v>505</v>
      </c>
      <c r="D7" s="543" t="s">
        <v>640</v>
      </c>
      <c r="E7" s="468">
        <v>1900</v>
      </c>
      <c r="F7" s="350"/>
      <c r="G7" s="334"/>
      <c r="H7" s="455" t="s">
        <v>511</v>
      </c>
      <c r="I7" s="505"/>
      <c r="J7" s="387">
        <v>200</v>
      </c>
      <c r="K7" s="350"/>
      <c r="L7" s="334"/>
      <c r="M7" s="455" t="s">
        <v>511</v>
      </c>
      <c r="N7" s="386"/>
      <c r="O7" s="468">
        <v>650</v>
      </c>
      <c r="P7" s="350"/>
      <c r="Q7" s="388"/>
      <c r="R7" s="455" t="s">
        <v>511</v>
      </c>
      <c r="S7" s="386"/>
      <c r="T7" s="463">
        <v>450</v>
      </c>
      <c r="U7" s="350"/>
      <c r="V7" s="491"/>
      <c r="W7" s="228"/>
      <c r="X7" s="492"/>
    </row>
    <row r="8" spans="2:24" ht="19.5" customHeight="1">
      <c r="B8" s="499"/>
      <c r="C8" s="467" t="s">
        <v>506</v>
      </c>
      <c r="D8" s="543" t="s">
        <v>640</v>
      </c>
      <c r="E8" s="468">
        <v>1750</v>
      </c>
      <c r="F8" s="350"/>
      <c r="G8" s="334"/>
      <c r="H8" s="455"/>
      <c r="I8" s="544"/>
      <c r="J8" s="478"/>
      <c r="K8" s="337"/>
      <c r="L8" s="334"/>
      <c r="M8" s="455" t="s">
        <v>504</v>
      </c>
      <c r="N8" s="386"/>
      <c r="O8" s="463">
        <v>600</v>
      </c>
      <c r="P8" s="350"/>
      <c r="Q8" s="419"/>
      <c r="R8" s="467" t="s">
        <v>488</v>
      </c>
      <c r="S8" s="409"/>
      <c r="T8" s="463">
        <v>600</v>
      </c>
      <c r="U8" s="350"/>
      <c r="V8" s="491"/>
      <c r="W8" s="228"/>
      <c r="X8" s="492"/>
    </row>
    <row r="9" spans="2:24" ht="19.5" customHeight="1">
      <c r="B9" s="499" t="s">
        <v>645</v>
      </c>
      <c r="C9" s="467" t="s">
        <v>507</v>
      </c>
      <c r="D9" s="543" t="s">
        <v>640</v>
      </c>
      <c r="E9" s="468">
        <v>2900</v>
      </c>
      <c r="F9" s="350"/>
      <c r="G9" s="334"/>
      <c r="H9" s="455"/>
      <c r="I9" s="544"/>
      <c r="J9" s="458"/>
      <c r="K9" s="337"/>
      <c r="L9" s="334"/>
      <c r="M9" s="455" t="s">
        <v>684</v>
      </c>
      <c r="N9" s="386"/>
      <c r="O9" s="463">
        <v>700</v>
      </c>
      <c r="P9" s="350"/>
      <c r="Q9" s="388"/>
      <c r="R9" s="455" t="s">
        <v>514</v>
      </c>
      <c r="S9" s="386"/>
      <c r="T9" s="463">
        <v>700</v>
      </c>
      <c r="U9" s="350"/>
      <c r="V9" s="491"/>
      <c r="W9" s="228" t="s">
        <v>779</v>
      </c>
      <c r="X9" s="492"/>
    </row>
    <row r="10" spans="2:24" ht="19.5" customHeight="1">
      <c r="B10" s="499"/>
      <c r="C10" s="467" t="s">
        <v>508</v>
      </c>
      <c r="D10" s="543" t="s">
        <v>640</v>
      </c>
      <c r="E10" s="468">
        <v>1650</v>
      </c>
      <c r="F10" s="350"/>
      <c r="G10" s="334"/>
      <c r="H10" s="455"/>
      <c r="I10" s="544"/>
      <c r="J10" s="458"/>
      <c r="K10" s="337"/>
      <c r="L10" s="334"/>
      <c r="M10" s="385"/>
      <c r="N10" s="386"/>
      <c r="O10" s="408"/>
      <c r="P10" s="418"/>
      <c r="Q10" s="388"/>
      <c r="R10" s="455" t="s">
        <v>504</v>
      </c>
      <c r="S10" s="386"/>
      <c r="T10" s="463">
        <v>350</v>
      </c>
      <c r="U10" s="350"/>
      <c r="V10" s="491"/>
      <c r="W10" s="228"/>
      <c r="X10" s="492"/>
    </row>
    <row r="11" spans="2:24" ht="19.5" customHeight="1">
      <c r="B11" s="499"/>
      <c r="C11" s="467" t="s">
        <v>509</v>
      </c>
      <c r="D11" s="543" t="s">
        <v>640</v>
      </c>
      <c r="E11" s="468">
        <v>2200</v>
      </c>
      <c r="F11" s="350"/>
      <c r="G11" s="334"/>
      <c r="H11" s="455"/>
      <c r="I11" s="544"/>
      <c r="J11" s="458"/>
      <c r="K11" s="337"/>
      <c r="L11" s="334"/>
      <c r="M11" s="385"/>
      <c r="N11" s="386"/>
      <c r="O11" s="408"/>
      <c r="P11" s="418"/>
      <c r="Q11" s="388"/>
      <c r="R11" s="455" t="s">
        <v>519</v>
      </c>
      <c r="S11" s="386"/>
      <c r="T11" s="463">
        <v>700</v>
      </c>
      <c r="U11" s="350"/>
      <c r="V11" s="491"/>
      <c r="W11" s="228"/>
      <c r="X11" s="492"/>
    </row>
    <row r="12" spans="2:24" ht="19.5" customHeight="1">
      <c r="B12" s="499"/>
      <c r="C12" s="467" t="s">
        <v>510</v>
      </c>
      <c r="D12" s="543" t="s">
        <v>640</v>
      </c>
      <c r="E12" s="468">
        <v>1800</v>
      </c>
      <c r="F12" s="350"/>
      <c r="G12" s="334"/>
      <c r="H12" s="455"/>
      <c r="I12" s="544"/>
      <c r="J12" s="458"/>
      <c r="K12" s="337"/>
      <c r="L12" s="334"/>
      <c r="M12" s="385"/>
      <c r="N12" s="386"/>
      <c r="O12" s="387"/>
      <c r="P12" s="418"/>
      <c r="Q12" s="388"/>
      <c r="R12" s="455"/>
      <c r="S12" s="386"/>
      <c r="T12" s="458"/>
      <c r="U12" s="337"/>
      <c r="V12" s="491"/>
      <c r="W12" s="228"/>
      <c r="X12" s="492"/>
    </row>
    <row r="13" spans="2:24" ht="19.5" customHeight="1">
      <c r="B13" s="499" t="s">
        <v>646</v>
      </c>
      <c r="C13" s="467" t="s">
        <v>684</v>
      </c>
      <c r="D13" s="543" t="s">
        <v>678</v>
      </c>
      <c r="E13" s="468">
        <v>2100</v>
      </c>
      <c r="F13" s="350"/>
      <c r="G13" s="334"/>
      <c r="H13" s="455"/>
      <c r="I13" s="544"/>
      <c r="J13" s="458"/>
      <c r="K13" s="337"/>
      <c r="L13" s="334"/>
      <c r="M13" s="385"/>
      <c r="N13" s="386"/>
      <c r="O13" s="387"/>
      <c r="P13" s="418"/>
      <c r="Q13" s="388"/>
      <c r="R13" s="385"/>
      <c r="S13" s="386"/>
      <c r="T13" s="387"/>
      <c r="U13" s="337"/>
      <c r="V13" s="491"/>
      <c r="W13" s="228" t="s">
        <v>793</v>
      </c>
      <c r="X13" s="492"/>
    </row>
    <row r="14" spans="2:24" ht="19.5" customHeight="1">
      <c r="B14" s="499"/>
      <c r="C14" s="467" t="s">
        <v>511</v>
      </c>
      <c r="D14" s="543" t="s">
        <v>678</v>
      </c>
      <c r="E14" s="468">
        <v>2850</v>
      </c>
      <c r="F14" s="350"/>
      <c r="G14" s="334"/>
      <c r="H14" s="455"/>
      <c r="I14" s="544"/>
      <c r="J14" s="389"/>
      <c r="K14" s="337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228"/>
      <c r="X14" s="492"/>
    </row>
    <row r="15" spans="2:24" ht="19.5" customHeight="1">
      <c r="B15" s="499"/>
      <c r="C15" s="455" t="s">
        <v>512</v>
      </c>
      <c r="D15" s="544" t="s">
        <v>706</v>
      </c>
      <c r="E15" s="468">
        <v>2800</v>
      </c>
      <c r="F15" s="350"/>
      <c r="G15" s="334"/>
      <c r="H15" s="455"/>
      <c r="I15" s="544"/>
      <c r="J15" s="387"/>
      <c r="K15" s="337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228"/>
      <c r="X15" s="492"/>
    </row>
    <row r="16" spans="2:24" ht="19.5" customHeight="1">
      <c r="B16" s="499"/>
      <c r="C16" s="455" t="s">
        <v>513</v>
      </c>
      <c r="D16" s="544" t="s">
        <v>706</v>
      </c>
      <c r="E16" s="468">
        <v>1300</v>
      </c>
      <c r="F16" s="350"/>
      <c r="G16" s="334"/>
      <c r="H16" s="455"/>
      <c r="I16" s="544"/>
      <c r="J16" s="387"/>
      <c r="K16" s="337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228"/>
      <c r="X16" s="492"/>
    </row>
    <row r="17" spans="2:24" ht="19.5" customHeight="1">
      <c r="B17" s="499"/>
      <c r="C17" s="455" t="s">
        <v>514</v>
      </c>
      <c r="D17" s="544" t="s">
        <v>706</v>
      </c>
      <c r="E17" s="468">
        <v>2050</v>
      </c>
      <c r="F17" s="350"/>
      <c r="G17" s="334"/>
      <c r="H17" s="455"/>
      <c r="I17" s="544"/>
      <c r="J17" s="387"/>
      <c r="K17" s="337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228"/>
      <c r="X17" s="492"/>
    </row>
    <row r="18" spans="2:24" ht="19.5" customHeight="1">
      <c r="B18" s="499"/>
      <c r="C18" s="455" t="s">
        <v>515</v>
      </c>
      <c r="D18" s="544" t="s">
        <v>706</v>
      </c>
      <c r="E18" s="468">
        <v>1950</v>
      </c>
      <c r="F18" s="350"/>
      <c r="G18" s="334"/>
      <c r="H18" s="455"/>
      <c r="I18" s="505"/>
      <c r="J18" s="387"/>
      <c r="K18" s="337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228"/>
      <c r="X18" s="492"/>
    </row>
    <row r="19" spans="2:24" ht="19.5" customHeight="1">
      <c r="B19" s="499"/>
      <c r="C19" s="455" t="s">
        <v>516</v>
      </c>
      <c r="D19" s="544" t="s">
        <v>706</v>
      </c>
      <c r="E19" s="468">
        <v>1350</v>
      </c>
      <c r="F19" s="350"/>
      <c r="G19" s="334"/>
      <c r="H19" s="455"/>
      <c r="I19" s="505"/>
      <c r="J19" s="387"/>
      <c r="K19" s="337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228"/>
      <c r="X19" s="492"/>
    </row>
    <row r="20" spans="2:24" ht="19.5" customHeight="1">
      <c r="B20" s="499"/>
      <c r="C20" s="455" t="s">
        <v>517</v>
      </c>
      <c r="D20" s="544" t="s">
        <v>678</v>
      </c>
      <c r="E20" s="468">
        <v>1200</v>
      </c>
      <c r="F20" s="350"/>
      <c r="G20" s="334"/>
      <c r="H20" s="455"/>
      <c r="I20" s="505"/>
      <c r="J20" s="387"/>
      <c r="K20" s="337"/>
      <c r="L20" s="334"/>
      <c r="M20" s="385"/>
      <c r="N20" s="386"/>
      <c r="O20" s="387"/>
      <c r="P20" s="390"/>
      <c r="Q20" s="388"/>
      <c r="R20" s="385"/>
      <c r="S20" s="386"/>
      <c r="T20" s="387"/>
      <c r="U20" s="337"/>
      <c r="V20" s="491"/>
      <c r="W20" s="228"/>
      <c r="X20" s="492"/>
    </row>
    <row r="21" spans="2:24" ht="19.5" customHeight="1">
      <c r="B21" s="499"/>
      <c r="C21" s="455"/>
      <c r="D21" s="544"/>
      <c r="E21" s="468"/>
      <c r="F21" s="353"/>
      <c r="G21" s="334"/>
      <c r="H21" s="455"/>
      <c r="I21" s="505"/>
      <c r="J21" s="387"/>
      <c r="K21" s="337"/>
      <c r="L21" s="334"/>
      <c r="M21" s="385"/>
      <c r="N21" s="386"/>
      <c r="O21" s="387"/>
      <c r="P21" s="390"/>
      <c r="Q21" s="388"/>
      <c r="R21" s="385"/>
      <c r="S21" s="386"/>
      <c r="T21" s="387"/>
      <c r="U21" s="337"/>
      <c r="V21" s="491"/>
      <c r="W21" s="228"/>
      <c r="X21" s="492"/>
    </row>
    <row r="22" spans="2:24" ht="19.5" customHeight="1">
      <c r="B22" s="499"/>
      <c r="C22" s="455"/>
      <c r="D22" s="544"/>
      <c r="E22" s="468"/>
      <c r="F22" s="353"/>
      <c r="G22" s="334"/>
      <c r="H22" s="455"/>
      <c r="I22" s="505"/>
      <c r="J22" s="387"/>
      <c r="K22" s="337"/>
      <c r="L22" s="334"/>
      <c r="M22" s="385"/>
      <c r="N22" s="386"/>
      <c r="O22" s="387"/>
      <c r="P22" s="390"/>
      <c r="Q22" s="388"/>
      <c r="R22" s="385"/>
      <c r="S22" s="386"/>
      <c r="T22" s="387"/>
      <c r="U22" s="337"/>
      <c r="V22" s="491"/>
      <c r="W22" s="228"/>
      <c r="X22" s="492"/>
    </row>
    <row r="23" spans="2:24" ht="19.5" customHeight="1">
      <c r="B23" s="499"/>
      <c r="C23" s="455"/>
      <c r="D23" s="544"/>
      <c r="E23" s="468"/>
      <c r="F23" s="340"/>
      <c r="G23" s="334"/>
      <c r="H23" s="455"/>
      <c r="I23" s="505"/>
      <c r="J23" s="387"/>
      <c r="K23" s="337"/>
      <c r="L23" s="334"/>
      <c r="M23" s="385"/>
      <c r="N23" s="386"/>
      <c r="O23" s="387"/>
      <c r="P23" s="390"/>
      <c r="Q23" s="388"/>
      <c r="R23" s="385"/>
      <c r="S23" s="386"/>
      <c r="T23" s="387"/>
      <c r="U23" s="337"/>
      <c r="V23" s="491"/>
      <c r="W23" s="228"/>
      <c r="X23" s="492"/>
    </row>
    <row r="24" spans="2:24" ht="19.5" customHeight="1">
      <c r="B24" s="499"/>
      <c r="C24" s="455"/>
      <c r="D24" s="544"/>
      <c r="E24" s="468"/>
      <c r="F24" s="340"/>
      <c r="G24" s="334"/>
      <c r="H24" s="455"/>
      <c r="I24" s="505"/>
      <c r="J24" s="387"/>
      <c r="K24" s="337"/>
      <c r="L24" s="334"/>
      <c r="M24" s="385"/>
      <c r="N24" s="386"/>
      <c r="O24" s="387"/>
      <c r="P24" s="390"/>
      <c r="Q24" s="388"/>
      <c r="R24" s="385"/>
      <c r="S24" s="386"/>
      <c r="T24" s="387"/>
      <c r="U24" s="337"/>
      <c r="V24" s="491"/>
      <c r="W24" s="228"/>
      <c r="X24" s="492"/>
    </row>
    <row r="25" spans="2:24" ht="19.5" customHeight="1">
      <c r="B25" s="510"/>
      <c r="C25" s="472"/>
      <c r="D25" s="508"/>
      <c r="E25" s="471"/>
      <c r="F25" s="436"/>
      <c r="G25" s="354"/>
      <c r="H25" s="410"/>
      <c r="I25" s="411"/>
      <c r="J25" s="413"/>
      <c r="K25" s="356"/>
      <c r="L25" s="354"/>
      <c r="M25" s="410"/>
      <c r="N25" s="411"/>
      <c r="O25" s="413"/>
      <c r="P25" s="437"/>
      <c r="Q25" s="438"/>
      <c r="R25" s="410"/>
      <c r="S25" s="411"/>
      <c r="T25" s="413"/>
      <c r="U25" s="356"/>
      <c r="V25" s="491"/>
      <c r="W25" s="228"/>
      <c r="X25" s="492"/>
    </row>
    <row r="26" spans="2:24" ht="19.5" customHeight="1">
      <c r="B26" s="768" t="s">
        <v>3</v>
      </c>
      <c r="C26" s="784"/>
      <c r="D26" s="784"/>
      <c r="E26" s="348">
        <f>SUM(E6:E25)</f>
        <v>30850</v>
      </c>
      <c r="F26" s="297">
        <f>SUM(F6:F25)</f>
        <v>0</v>
      </c>
      <c r="G26" s="768" t="s">
        <v>3</v>
      </c>
      <c r="H26" s="784"/>
      <c r="I26" s="784"/>
      <c r="J26" s="348">
        <f>SUM(J6:J25)</f>
        <v>650</v>
      </c>
      <c r="K26" s="331">
        <f>SUM(K6:K25)</f>
        <v>0</v>
      </c>
      <c r="L26" s="768" t="s">
        <v>3</v>
      </c>
      <c r="M26" s="784"/>
      <c r="N26" s="784"/>
      <c r="O26" s="348">
        <f>SUM(O6:O25)</f>
        <v>2500</v>
      </c>
      <c r="P26" s="331">
        <f>SUM(P6:P25)</f>
        <v>0</v>
      </c>
      <c r="Q26" s="784" t="s">
        <v>3</v>
      </c>
      <c r="R26" s="784"/>
      <c r="S26" s="784"/>
      <c r="T26" s="348">
        <f>SUM(T6:T25)</f>
        <v>3750</v>
      </c>
      <c r="U26" s="331">
        <f>SUM(U6:U25)</f>
        <v>0</v>
      </c>
      <c r="V26" s="493"/>
      <c r="W26" s="235"/>
      <c r="X26" s="495"/>
    </row>
    <row r="27" spans="2:30" s="4" customFormat="1" ht="13.5" customHeight="1">
      <c r="B27" s="228" t="s">
        <v>858</v>
      </c>
      <c r="C27" s="168"/>
      <c r="D27" s="1"/>
      <c r="E27" s="668"/>
      <c r="F27" s="669"/>
      <c r="G27" s="1"/>
      <c r="H27" s="1"/>
      <c r="I27" s="1"/>
      <c r="J27" s="668"/>
      <c r="K27" s="670"/>
      <c r="L27" s="1"/>
      <c r="M27" s="1"/>
      <c r="N27" s="1"/>
      <c r="O27" s="668"/>
      <c r="P27" s="671"/>
      <c r="Q27" s="1"/>
      <c r="R27" s="1"/>
      <c r="S27" s="1"/>
      <c r="T27" s="668"/>
      <c r="U27" s="670"/>
      <c r="V27" s="1"/>
      <c r="W27" s="1"/>
      <c r="X27" s="1"/>
      <c r="Y27" s="668"/>
      <c r="Z27" s="671"/>
      <c r="AA27" s="672"/>
      <c r="AB27" s="673"/>
      <c r="AC27" s="674"/>
      <c r="AD27" s="672"/>
    </row>
    <row r="28" spans="2:29" s="4" customFormat="1" ht="14.25" customHeight="1">
      <c r="B28" s="735" t="s">
        <v>861</v>
      </c>
      <c r="C28" s="736"/>
      <c r="D28" s="736"/>
      <c r="E28" s="736"/>
      <c r="F28" s="736"/>
      <c r="G28" s="736"/>
      <c r="H28" s="736"/>
      <c r="I28" s="736"/>
      <c r="J28" s="736"/>
      <c r="K28" s="736"/>
      <c r="L28" s="736"/>
      <c r="M28" s="736"/>
      <c r="N28" s="736"/>
      <c r="O28" s="736"/>
      <c r="P28" s="736"/>
      <c r="Q28" s="736"/>
      <c r="R28" s="736"/>
      <c r="S28" s="736"/>
      <c r="T28" s="736"/>
      <c r="U28" s="736"/>
      <c r="V28" s="736"/>
      <c r="W28" s="736"/>
      <c r="X28" s="736"/>
      <c r="Y28" s="650"/>
      <c r="Z28" s="650"/>
      <c r="AA28" s="650"/>
      <c r="AB28" s="650"/>
      <c r="AC28" s="650"/>
    </row>
    <row r="29" spans="2:29" s="4" customFormat="1" ht="14.25" customHeight="1">
      <c r="B29" s="735" t="s">
        <v>859</v>
      </c>
      <c r="C29" s="736"/>
      <c r="D29" s="736"/>
      <c r="E29" s="736"/>
      <c r="F29" s="736"/>
      <c r="G29" s="736"/>
      <c r="H29" s="736"/>
      <c r="I29" s="736"/>
      <c r="J29" s="736"/>
      <c r="K29" s="736"/>
      <c r="L29" s="736"/>
      <c r="M29" s="736"/>
      <c r="N29" s="736"/>
      <c r="O29" s="736"/>
      <c r="P29" s="736"/>
      <c r="Q29" s="736"/>
      <c r="R29" s="736"/>
      <c r="S29" s="736"/>
      <c r="T29" s="736"/>
      <c r="U29" s="736"/>
      <c r="V29" s="736"/>
      <c r="W29" s="736"/>
      <c r="X29" s="736"/>
      <c r="Y29" s="736"/>
      <c r="Z29" s="736"/>
      <c r="AA29" s="736"/>
      <c r="AB29" s="736"/>
      <c r="AC29" s="736"/>
    </row>
    <row r="30" spans="2:29" s="4" customFormat="1" ht="13.5">
      <c r="B30" s="735" t="s">
        <v>860</v>
      </c>
      <c r="C30" s="736"/>
      <c r="D30" s="736"/>
      <c r="E30" s="736"/>
      <c r="F30" s="736"/>
      <c r="G30" s="736"/>
      <c r="H30" s="736"/>
      <c r="I30" s="736"/>
      <c r="J30" s="736"/>
      <c r="K30" s="736"/>
      <c r="L30" s="736"/>
      <c r="M30" s="736"/>
      <c r="N30" s="736"/>
      <c r="O30" s="736"/>
      <c r="P30" s="736"/>
      <c r="Q30" s="736"/>
      <c r="R30" s="736"/>
      <c r="S30" s="736"/>
      <c r="T30" s="736"/>
      <c r="U30" s="736"/>
      <c r="V30" s="736"/>
      <c r="W30" s="736"/>
      <c r="X30" s="736"/>
      <c r="Y30" s="736"/>
      <c r="Z30" s="736"/>
      <c r="AA30" s="736"/>
      <c r="AB30" s="736"/>
      <c r="AC30" s="736"/>
    </row>
    <row r="31" spans="2:26" s="4" customFormat="1" ht="8.25" customHeight="1">
      <c r="B31" s="228"/>
      <c r="C31" s="1"/>
      <c r="D31" s="1"/>
      <c r="E31" s="668"/>
      <c r="F31" s="669"/>
      <c r="G31" s="1"/>
      <c r="H31" s="1"/>
      <c r="I31" s="1"/>
      <c r="J31" s="668"/>
      <c r="K31" s="670"/>
      <c r="L31" s="1"/>
      <c r="M31" s="1"/>
      <c r="N31" s="1"/>
      <c r="O31" s="668"/>
      <c r="P31" s="671"/>
      <c r="Q31" s="1"/>
      <c r="R31" s="1"/>
      <c r="S31" s="1"/>
      <c r="T31" s="668"/>
      <c r="U31" s="670"/>
      <c r="V31" s="1"/>
      <c r="W31" s="1"/>
      <c r="X31" s="1"/>
      <c r="Y31" s="668"/>
      <c r="Z31" s="671"/>
    </row>
    <row r="32" spans="2:24" ht="18" customHeight="1">
      <c r="B32" s="318" t="s">
        <v>686</v>
      </c>
      <c r="C32" s="319"/>
      <c r="E32" s="319"/>
      <c r="F32" s="319"/>
      <c r="J32" s="319"/>
      <c r="K32" s="319"/>
      <c r="M32" s="319"/>
      <c r="O32" s="319"/>
      <c r="P32" s="319"/>
      <c r="R32" s="320"/>
      <c r="T32" s="325"/>
      <c r="U32" s="326"/>
      <c r="W32" s="728" t="str">
        <f>'名古屋市集計表'!M30</f>
        <v>（2020年10月現在）</v>
      </c>
      <c r="X32" s="792"/>
    </row>
    <row r="33" ht="11.25" customHeight="1"/>
  </sheetData>
  <sheetProtection password="CCCF" sheet="1" selectLockedCells="1"/>
  <mergeCells count="30">
    <mergeCell ref="V2:X2"/>
    <mergeCell ref="E3:F3"/>
    <mergeCell ref="M3:N3"/>
    <mergeCell ref="O3:S3"/>
    <mergeCell ref="T3:U3"/>
    <mergeCell ref="G5:J5"/>
    <mergeCell ref="V3:W3"/>
    <mergeCell ref="G3:L3"/>
    <mergeCell ref="Q5:T5"/>
    <mergeCell ref="C4:E4"/>
    <mergeCell ref="Q4:R4"/>
    <mergeCell ref="B5:E5"/>
    <mergeCell ref="E2:F2"/>
    <mergeCell ref="M2:N2"/>
    <mergeCell ref="O2:S2"/>
    <mergeCell ref="T2:U2"/>
    <mergeCell ref="F4:G4"/>
    <mergeCell ref="G2:L2"/>
    <mergeCell ref="H4:I4"/>
    <mergeCell ref="O4:P4"/>
    <mergeCell ref="W32:X32"/>
    <mergeCell ref="B26:D26"/>
    <mergeCell ref="G26:I26"/>
    <mergeCell ref="L26:N26"/>
    <mergeCell ref="Q26:S26"/>
    <mergeCell ref="L5:O5"/>
    <mergeCell ref="V5:X5"/>
    <mergeCell ref="B28:X28"/>
    <mergeCell ref="B29:AC29"/>
    <mergeCell ref="B30:AC30"/>
  </mergeCells>
  <conditionalFormatting sqref="F6">
    <cfRule type="expression" priority="29" dxfId="0" stopIfTrue="1">
      <formula>F6&gt;E6</formula>
    </cfRule>
  </conditionalFormatting>
  <conditionalFormatting sqref="F7">
    <cfRule type="expression" priority="28" dxfId="0" stopIfTrue="1">
      <formula>F7&gt;E7</formula>
    </cfRule>
  </conditionalFormatting>
  <conditionalFormatting sqref="F8">
    <cfRule type="expression" priority="27" dxfId="0" stopIfTrue="1">
      <formula>F8&gt;E8</formula>
    </cfRule>
  </conditionalFormatting>
  <conditionalFormatting sqref="F9">
    <cfRule type="expression" priority="26" dxfId="0" stopIfTrue="1">
      <formula>F9&gt;E9</formula>
    </cfRule>
  </conditionalFormatting>
  <conditionalFormatting sqref="F10">
    <cfRule type="expression" priority="25" dxfId="0" stopIfTrue="1">
      <formula>F10&gt;E10</formula>
    </cfRule>
  </conditionalFormatting>
  <conditionalFormatting sqref="F11">
    <cfRule type="expression" priority="24" dxfId="0" stopIfTrue="1">
      <formula>F11&gt;E11</formula>
    </cfRule>
  </conditionalFormatting>
  <conditionalFormatting sqref="F12">
    <cfRule type="expression" priority="23" dxfId="0" stopIfTrue="1">
      <formula>F12&gt;E12</formula>
    </cfRule>
  </conditionalFormatting>
  <conditionalFormatting sqref="F13">
    <cfRule type="expression" priority="22" dxfId="0" stopIfTrue="1">
      <formula>F13&gt;E13</formula>
    </cfRule>
  </conditionalFormatting>
  <conditionalFormatting sqref="F14">
    <cfRule type="expression" priority="21" dxfId="0" stopIfTrue="1">
      <formula>F14&gt;E14</formula>
    </cfRule>
  </conditionalFormatting>
  <conditionalFormatting sqref="F15">
    <cfRule type="expression" priority="20" dxfId="0" stopIfTrue="1">
      <formula>F15&gt;E15</formula>
    </cfRule>
  </conditionalFormatting>
  <conditionalFormatting sqref="F16">
    <cfRule type="expression" priority="19" dxfId="0" stopIfTrue="1">
      <formula>F16&gt;E16</formula>
    </cfRule>
  </conditionalFormatting>
  <conditionalFormatting sqref="F17">
    <cfRule type="expression" priority="18" dxfId="0" stopIfTrue="1">
      <formula>F17&gt;E17</formula>
    </cfRule>
  </conditionalFormatting>
  <conditionalFormatting sqref="F18">
    <cfRule type="expression" priority="17" dxfId="0" stopIfTrue="1">
      <formula>F18&gt;E18</formula>
    </cfRule>
  </conditionalFormatting>
  <conditionalFormatting sqref="F19">
    <cfRule type="expression" priority="16" dxfId="0" stopIfTrue="1">
      <formula>F19&gt;E19</formula>
    </cfRule>
  </conditionalFormatting>
  <conditionalFormatting sqref="F20">
    <cfRule type="expression" priority="15" dxfId="0" stopIfTrue="1">
      <formula>F20&gt;E20</formula>
    </cfRule>
  </conditionalFormatting>
  <conditionalFormatting sqref="F21">
    <cfRule type="expression" priority="14" dxfId="0" stopIfTrue="1">
      <formula>F21&gt;E21</formula>
    </cfRule>
  </conditionalFormatting>
  <conditionalFormatting sqref="F22">
    <cfRule type="expression" priority="13" dxfId="0" stopIfTrue="1">
      <formula>F22&gt;E22</formula>
    </cfRule>
  </conditionalFormatting>
  <conditionalFormatting sqref="K6">
    <cfRule type="expression" priority="12" dxfId="0" stopIfTrue="1">
      <formula>K6&gt;J6</formula>
    </cfRule>
  </conditionalFormatting>
  <conditionalFormatting sqref="K7">
    <cfRule type="expression" priority="11" dxfId="0" stopIfTrue="1">
      <formula>K7&gt;J7</formula>
    </cfRule>
  </conditionalFormatting>
  <conditionalFormatting sqref="P6">
    <cfRule type="expression" priority="10" dxfId="0" stopIfTrue="1">
      <formula>P6&gt;O6</formula>
    </cfRule>
  </conditionalFormatting>
  <conditionalFormatting sqref="P7">
    <cfRule type="expression" priority="9" dxfId="0" stopIfTrue="1">
      <formula>P7&gt;O7</formula>
    </cfRule>
  </conditionalFormatting>
  <conditionalFormatting sqref="P8">
    <cfRule type="expression" priority="8" dxfId="0" stopIfTrue="1">
      <formula>P8&gt;O8</formula>
    </cfRule>
  </conditionalFormatting>
  <conditionalFormatting sqref="P9">
    <cfRule type="expression" priority="7" dxfId="0" stopIfTrue="1">
      <formula>P9&gt;O9</formula>
    </cfRule>
  </conditionalFormatting>
  <conditionalFormatting sqref="U6">
    <cfRule type="expression" priority="6" dxfId="0" stopIfTrue="1">
      <formula>U6&gt;T6</formula>
    </cfRule>
  </conditionalFormatting>
  <conditionalFormatting sqref="U7">
    <cfRule type="expression" priority="5" dxfId="0" stopIfTrue="1">
      <formula>U7&gt;T7</formula>
    </cfRule>
  </conditionalFormatting>
  <conditionalFormatting sqref="U8">
    <cfRule type="expression" priority="4" dxfId="0" stopIfTrue="1">
      <formula>U8&gt;T8</formula>
    </cfRule>
  </conditionalFormatting>
  <conditionalFormatting sqref="U9">
    <cfRule type="expression" priority="3" dxfId="0" stopIfTrue="1">
      <formula>U9&gt;T9</formula>
    </cfRule>
  </conditionalFormatting>
  <conditionalFormatting sqref="U10">
    <cfRule type="expression" priority="2" dxfId="0" stopIfTrue="1">
      <formula>U10&gt;T10</formula>
    </cfRule>
  </conditionalFormatting>
  <conditionalFormatting sqref="U11">
    <cfRule type="expression" priority="1" dxfId="0" stopIfTrue="1">
      <formula>U11&gt;T11</formula>
    </cfRule>
  </conditionalFormatting>
  <dataValidations count="4">
    <dataValidation operator="lessThanOrEqual" allowBlank="1" showInputMessage="1" showErrorMessage="1" sqref="T13:T25 H25:I25 R13:R25 J6:J7 N6:N25 M10:M25 J15:J25 S6:S25 O10:P25 B27:B31 C31:Z31 C27:Z27"/>
    <dataValidation type="whole" operator="lessThanOrEqual" allowBlank="1" showInputMessage="1" showErrorMessage="1" sqref="Q6:Q25">
      <formula1>O6</formula1>
    </dataValidation>
    <dataValidation type="custom" allowBlank="1" showInputMessage="1" showErrorMessage="1" sqref="F23">
      <formula1>AND(F23&lt;=E23,MOD(F23,50)=0)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22 K6:K7 P6:P9 U6:U11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ET36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bestFit="1" customWidth="1"/>
    <col min="5" max="5" width="8.1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75390625" style="318" customWidth="1"/>
    <col min="21" max="21" width="8.75390625" style="318" customWidth="1"/>
    <col min="22" max="22" width="0.74609375" style="318" customWidth="1"/>
    <col min="23" max="23" width="20.75390625" style="318" customWidth="1"/>
    <col min="24" max="24" width="8.875" style="318" customWidth="1"/>
    <col min="25" max="25" width="1.25" style="318" customWidth="1"/>
    <col min="26" max="16384" width="9.00390625" style="318" customWidth="1"/>
  </cols>
  <sheetData>
    <row r="1" spans="7:150" ht="25.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T1" s="319"/>
    </row>
    <row r="2" spans="2:150" ht="33" customHeight="1">
      <c r="B2" s="163" t="s">
        <v>273</v>
      </c>
      <c r="C2" s="163"/>
      <c r="D2" s="163"/>
      <c r="E2" s="782" t="s">
        <v>6</v>
      </c>
      <c r="F2" s="783"/>
      <c r="G2" s="770">
        <f>'名古屋市集計表'!E3</f>
        <v>0</v>
      </c>
      <c r="H2" s="770"/>
      <c r="I2" s="770"/>
      <c r="J2" s="770"/>
      <c r="K2" s="770"/>
      <c r="L2" s="770"/>
      <c r="M2" s="782" t="s">
        <v>7</v>
      </c>
      <c r="N2" s="783"/>
      <c r="O2" s="765">
        <f>'名古屋市集計表'!I3</f>
        <v>0</v>
      </c>
      <c r="P2" s="766"/>
      <c r="Q2" s="766"/>
      <c r="R2" s="766"/>
      <c r="S2" s="767"/>
      <c r="T2" s="782" t="s">
        <v>8</v>
      </c>
      <c r="U2" s="783"/>
      <c r="V2" s="765">
        <f>'名古屋市集計表'!M3</f>
        <v>0</v>
      </c>
      <c r="W2" s="766"/>
      <c r="X2" s="793"/>
      <c r="ET2" s="319"/>
    </row>
    <row r="3" spans="2:24" ht="33" customHeight="1">
      <c r="B3" s="327"/>
      <c r="C3" s="327"/>
      <c r="D3" s="327"/>
      <c r="E3" s="774" t="s">
        <v>9</v>
      </c>
      <c r="F3" s="775"/>
      <c r="G3" s="778">
        <f>'名古屋市集計表'!E4</f>
        <v>0</v>
      </c>
      <c r="H3" s="778"/>
      <c r="I3" s="778"/>
      <c r="J3" s="778"/>
      <c r="K3" s="778"/>
      <c r="L3" s="778"/>
      <c r="M3" s="774" t="s">
        <v>10</v>
      </c>
      <c r="N3" s="775"/>
      <c r="O3" s="794">
        <f>'名古屋市集計表'!I4</f>
        <v>0</v>
      </c>
      <c r="P3" s="795"/>
      <c r="Q3" s="795"/>
      <c r="R3" s="795"/>
      <c r="S3" s="796"/>
      <c r="T3" s="774" t="s">
        <v>11</v>
      </c>
      <c r="U3" s="775"/>
      <c r="V3" s="797">
        <f>SUM(O4)</f>
        <v>0</v>
      </c>
      <c r="W3" s="798"/>
      <c r="X3" s="343" t="s">
        <v>2</v>
      </c>
    </row>
    <row r="4" spans="2:47" ht="30.75" customHeight="1">
      <c r="B4" s="319" t="s">
        <v>291</v>
      </c>
      <c r="C4" s="791" t="s">
        <v>520</v>
      </c>
      <c r="D4" s="791"/>
      <c r="E4" s="791"/>
      <c r="F4" s="786" t="s">
        <v>17</v>
      </c>
      <c r="G4" s="786"/>
      <c r="H4" s="787">
        <f>SUM(E30+J30+O30+T30)</f>
        <v>59500</v>
      </c>
      <c r="I4" s="786"/>
      <c r="J4" s="160" t="s">
        <v>2</v>
      </c>
      <c r="K4" s="160" t="s">
        <v>275</v>
      </c>
      <c r="L4" s="161"/>
      <c r="M4" s="162" t="s">
        <v>274</v>
      </c>
      <c r="N4" s="161"/>
      <c r="O4" s="788">
        <f>SUM(F30+K30+P30+U30)</f>
        <v>0</v>
      </c>
      <c r="P4" s="789"/>
      <c r="Q4" s="790" t="s">
        <v>2</v>
      </c>
      <c r="R4" s="790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</row>
    <row r="5" spans="2:24" ht="19.5" customHeight="1">
      <c r="B5" s="768" t="s">
        <v>278</v>
      </c>
      <c r="C5" s="784"/>
      <c r="D5" s="784"/>
      <c r="E5" s="784"/>
      <c r="F5" s="346" t="s">
        <v>276</v>
      </c>
      <c r="G5" s="768" t="s">
        <v>279</v>
      </c>
      <c r="H5" s="784"/>
      <c r="I5" s="784"/>
      <c r="J5" s="785"/>
      <c r="K5" s="324" t="s">
        <v>276</v>
      </c>
      <c r="L5" s="768" t="s">
        <v>280</v>
      </c>
      <c r="M5" s="784"/>
      <c r="N5" s="784"/>
      <c r="O5" s="784"/>
      <c r="P5" s="339" t="s">
        <v>276</v>
      </c>
      <c r="Q5" s="784" t="s">
        <v>277</v>
      </c>
      <c r="R5" s="784"/>
      <c r="S5" s="784"/>
      <c r="T5" s="785"/>
      <c r="U5" s="324" t="s">
        <v>276</v>
      </c>
      <c r="V5" s="768" t="s">
        <v>642</v>
      </c>
      <c r="W5" s="784"/>
      <c r="X5" s="769"/>
    </row>
    <row r="6" spans="2:24" ht="19.5" customHeight="1">
      <c r="B6" s="330"/>
      <c r="C6" s="453" t="s">
        <v>521</v>
      </c>
      <c r="D6" s="548" t="s">
        <v>638</v>
      </c>
      <c r="E6" s="525">
        <v>4500</v>
      </c>
      <c r="F6" s="662"/>
      <c r="G6" s="330"/>
      <c r="H6" s="453" t="s">
        <v>522</v>
      </c>
      <c r="I6" s="516"/>
      <c r="J6" s="525">
        <v>500</v>
      </c>
      <c r="K6" s="662"/>
      <c r="L6" s="330"/>
      <c r="M6" s="453" t="s">
        <v>522</v>
      </c>
      <c r="N6" s="383"/>
      <c r="O6" s="525">
        <v>450</v>
      </c>
      <c r="P6" s="662"/>
      <c r="Q6" s="384"/>
      <c r="R6" s="467" t="s">
        <v>780</v>
      </c>
      <c r="S6" s="386"/>
      <c r="T6" s="463">
        <v>550</v>
      </c>
      <c r="U6" s="662"/>
      <c r="V6" s="491"/>
      <c r="W6" s="228" t="s">
        <v>669</v>
      </c>
      <c r="X6" s="492"/>
    </row>
    <row r="7" spans="2:24" ht="19.5" customHeight="1">
      <c r="B7" s="334"/>
      <c r="C7" s="467" t="s">
        <v>522</v>
      </c>
      <c r="D7" s="543" t="s">
        <v>664</v>
      </c>
      <c r="E7" s="693">
        <v>2850</v>
      </c>
      <c r="F7" s="350"/>
      <c r="G7" s="334"/>
      <c r="H7" s="455" t="s">
        <v>530</v>
      </c>
      <c r="I7" s="502"/>
      <c r="J7" s="468">
        <v>350</v>
      </c>
      <c r="K7" s="350"/>
      <c r="L7" s="334"/>
      <c r="M7" s="455" t="s">
        <v>541</v>
      </c>
      <c r="N7" s="386"/>
      <c r="O7" s="468">
        <v>1300</v>
      </c>
      <c r="P7" s="350"/>
      <c r="Q7" s="388"/>
      <c r="R7" s="455" t="s">
        <v>544</v>
      </c>
      <c r="S7" s="386"/>
      <c r="T7" s="463">
        <v>700</v>
      </c>
      <c r="U7" s="350"/>
      <c r="V7" s="491"/>
      <c r="W7" s="497" t="s">
        <v>792</v>
      </c>
      <c r="X7" s="492"/>
    </row>
    <row r="8" spans="2:24" ht="19.5" customHeight="1">
      <c r="B8" s="334"/>
      <c r="C8" s="467" t="s">
        <v>523</v>
      </c>
      <c r="D8" s="543" t="s">
        <v>664</v>
      </c>
      <c r="E8" s="693">
        <v>3000</v>
      </c>
      <c r="F8" s="350"/>
      <c r="G8" s="334"/>
      <c r="H8" s="455" t="s">
        <v>525</v>
      </c>
      <c r="I8" s="502"/>
      <c r="J8" s="463">
        <v>550</v>
      </c>
      <c r="K8" s="350"/>
      <c r="L8" s="334"/>
      <c r="M8" s="455" t="s">
        <v>542</v>
      </c>
      <c r="N8" s="386"/>
      <c r="O8" s="463">
        <v>2450</v>
      </c>
      <c r="P8" s="350"/>
      <c r="Q8" s="388"/>
      <c r="R8" s="455"/>
      <c r="S8" s="386"/>
      <c r="T8" s="463"/>
      <c r="U8" s="337"/>
      <c r="V8" s="491"/>
      <c r="W8" s="228"/>
      <c r="X8" s="492"/>
    </row>
    <row r="9" spans="2:24" ht="19.5" customHeight="1">
      <c r="B9" s="334"/>
      <c r="C9" s="467" t="s">
        <v>524</v>
      </c>
      <c r="D9" s="543" t="s">
        <v>664</v>
      </c>
      <c r="E9" s="468">
        <v>1450</v>
      </c>
      <c r="F9" s="350"/>
      <c r="G9" s="334"/>
      <c r="H9" s="455" t="s">
        <v>523</v>
      </c>
      <c r="I9" s="502"/>
      <c r="J9" s="463">
        <v>400</v>
      </c>
      <c r="K9" s="350"/>
      <c r="L9" s="334"/>
      <c r="M9" s="455" t="s">
        <v>689</v>
      </c>
      <c r="N9" s="386"/>
      <c r="O9" s="463">
        <v>1250</v>
      </c>
      <c r="P9" s="350"/>
      <c r="Q9" s="388"/>
      <c r="R9" s="455"/>
      <c r="S9" s="386"/>
      <c r="T9" s="463"/>
      <c r="U9" s="337"/>
      <c r="V9" s="491"/>
      <c r="W9" s="228"/>
      <c r="X9" s="492"/>
    </row>
    <row r="10" spans="2:24" ht="19.5" customHeight="1">
      <c r="B10" s="334"/>
      <c r="C10" s="467" t="s">
        <v>525</v>
      </c>
      <c r="D10" s="543" t="s">
        <v>638</v>
      </c>
      <c r="E10" s="468">
        <v>2750</v>
      </c>
      <c r="F10" s="350"/>
      <c r="G10" s="334"/>
      <c r="H10" s="455"/>
      <c r="I10" s="502"/>
      <c r="J10" s="458"/>
      <c r="K10" s="337"/>
      <c r="L10" s="334"/>
      <c r="M10" s="469" t="s">
        <v>485</v>
      </c>
      <c r="N10" s="386"/>
      <c r="O10" s="463">
        <v>700</v>
      </c>
      <c r="P10" s="350"/>
      <c r="Q10" s="388"/>
      <c r="R10" s="455"/>
      <c r="S10" s="386"/>
      <c r="T10" s="458"/>
      <c r="U10" s="337"/>
      <c r="V10" s="491"/>
      <c r="W10" s="228"/>
      <c r="X10" s="492"/>
    </row>
    <row r="11" spans="2:24" ht="19.5" customHeight="1">
      <c r="B11" s="334"/>
      <c r="C11" s="467" t="s">
        <v>526</v>
      </c>
      <c r="D11" s="543" t="s">
        <v>638</v>
      </c>
      <c r="E11" s="468">
        <v>1950</v>
      </c>
      <c r="F11" s="350"/>
      <c r="G11" s="334"/>
      <c r="H11" s="455"/>
      <c r="I11" s="502"/>
      <c r="J11" s="458"/>
      <c r="K11" s="337"/>
      <c r="L11" s="334"/>
      <c r="M11" s="455" t="s">
        <v>543</v>
      </c>
      <c r="N11" s="386"/>
      <c r="O11" s="463">
        <v>950</v>
      </c>
      <c r="P11" s="350"/>
      <c r="Q11" s="388"/>
      <c r="R11" s="455"/>
      <c r="S11" s="386"/>
      <c r="T11" s="458"/>
      <c r="U11" s="337"/>
      <c r="V11" s="491"/>
      <c r="W11" s="228"/>
      <c r="X11" s="492"/>
    </row>
    <row r="12" spans="2:24" ht="19.5" customHeight="1">
      <c r="B12" s="334"/>
      <c r="C12" s="467" t="s">
        <v>527</v>
      </c>
      <c r="D12" s="543" t="s">
        <v>638</v>
      </c>
      <c r="E12" s="468">
        <v>2200</v>
      </c>
      <c r="F12" s="350"/>
      <c r="G12" s="334"/>
      <c r="H12" s="455"/>
      <c r="I12" s="502"/>
      <c r="J12" s="458"/>
      <c r="K12" s="337"/>
      <c r="L12" s="334"/>
      <c r="M12" s="385"/>
      <c r="N12" s="386"/>
      <c r="O12" s="387"/>
      <c r="P12" s="418"/>
      <c r="Q12" s="388"/>
      <c r="R12" s="455"/>
      <c r="S12" s="386"/>
      <c r="T12" s="458"/>
      <c r="U12" s="337"/>
      <c r="V12" s="491"/>
      <c r="W12" s="228"/>
      <c r="X12" s="492"/>
    </row>
    <row r="13" spans="2:24" ht="19.5" customHeight="1">
      <c r="B13" s="334"/>
      <c r="C13" s="467" t="s">
        <v>528</v>
      </c>
      <c r="D13" s="543" t="s">
        <v>638</v>
      </c>
      <c r="E13" s="468">
        <v>4100</v>
      </c>
      <c r="F13" s="350"/>
      <c r="G13" s="334"/>
      <c r="H13" s="455"/>
      <c r="I13" s="502"/>
      <c r="J13" s="458"/>
      <c r="K13" s="337"/>
      <c r="L13" s="334"/>
      <c r="M13" s="385"/>
      <c r="N13" s="386"/>
      <c r="O13" s="387"/>
      <c r="P13" s="418"/>
      <c r="Q13" s="388"/>
      <c r="R13" s="385"/>
      <c r="S13" s="386"/>
      <c r="T13" s="387"/>
      <c r="U13" s="337"/>
      <c r="V13" s="491"/>
      <c r="W13" s="228"/>
      <c r="X13" s="492"/>
    </row>
    <row r="14" spans="2:24" ht="19.5" customHeight="1">
      <c r="B14" s="334"/>
      <c r="C14" s="467" t="s">
        <v>892</v>
      </c>
      <c r="D14" s="543" t="s">
        <v>638</v>
      </c>
      <c r="E14" s="468">
        <v>2250</v>
      </c>
      <c r="F14" s="350"/>
      <c r="G14" s="334"/>
      <c r="H14" s="455"/>
      <c r="I14" s="502"/>
      <c r="J14" s="389"/>
      <c r="K14" s="337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228"/>
      <c r="X14" s="492"/>
    </row>
    <row r="15" spans="2:24" ht="19.5" customHeight="1">
      <c r="B15" s="334"/>
      <c r="C15" s="467" t="s">
        <v>529</v>
      </c>
      <c r="D15" s="543" t="s">
        <v>638</v>
      </c>
      <c r="E15" s="693">
        <v>3150</v>
      </c>
      <c r="F15" s="350"/>
      <c r="G15" s="334"/>
      <c r="H15" s="455"/>
      <c r="I15" s="502"/>
      <c r="J15" s="387"/>
      <c r="K15" s="337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228"/>
      <c r="X15" s="492"/>
    </row>
    <row r="16" spans="2:24" ht="19.5" customHeight="1">
      <c r="B16" s="334"/>
      <c r="C16" s="467" t="s">
        <v>530</v>
      </c>
      <c r="D16" s="543" t="s">
        <v>638</v>
      </c>
      <c r="E16" s="468">
        <v>2450</v>
      </c>
      <c r="F16" s="350"/>
      <c r="G16" s="334"/>
      <c r="H16" s="455"/>
      <c r="I16" s="502"/>
      <c r="J16" s="387"/>
      <c r="K16" s="337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228"/>
      <c r="X16" s="492"/>
    </row>
    <row r="17" spans="2:24" ht="19.5" customHeight="1">
      <c r="B17" s="334"/>
      <c r="C17" s="467" t="s">
        <v>531</v>
      </c>
      <c r="D17" s="543" t="s">
        <v>638</v>
      </c>
      <c r="E17" s="468">
        <v>1450</v>
      </c>
      <c r="F17" s="350"/>
      <c r="G17" s="334"/>
      <c r="H17" s="455"/>
      <c r="I17" s="502"/>
      <c r="J17" s="387"/>
      <c r="K17" s="337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228"/>
      <c r="X17" s="492"/>
    </row>
    <row r="18" spans="2:24" ht="19.5" customHeight="1">
      <c r="B18" s="334"/>
      <c r="C18" s="467" t="s">
        <v>532</v>
      </c>
      <c r="D18" s="543" t="s">
        <v>638</v>
      </c>
      <c r="E18" s="468">
        <v>2250</v>
      </c>
      <c r="F18" s="350"/>
      <c r="G18" s="334"/>
      <c r="H18" s="455"/>
      <c r="I18" s="502"/>
      <c r="J18" s="387"/>
      <c r="K18" s="337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228"/>
      <c r="X18" s="492"/>
    </row>
    <row r="19" spans="2:24" ht="19.5" customHeight="1">
      <c r="B19" s="334"/>
      <c r="C19" s="467" t="s">
        <v>533</v>
      </c>
      <c r="D19" s="543" t="s">
        <v>638</v>
      </c>
      <c r="E19" s="468">
        <v>2000</v>
      </c>
      <c r="F19" s="350"/>
      <c r="G19" s="334"/>
      <c r="H19" s="455"/>
      <c r="I19" s="502"/>
      <c r="J19" s="387"/>
      <c r="K19" s="337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228"/>
      <c r="X19" s="492"/>
    </row>
    <row r="20" spans="2:24" ht="19.5" customHeight="1">
      <c r="B20" s="334"/>
      <c r="C20" s="467" t="s">
        <v>534</v>
      </c>
      <c r="D20" s="543" t="s">
        <v>640</v>
      </c>
      <c r="E20" s="468">
        <v>2800</v>
      </c>
      <c r="F20" s="350"/>
      <c r="G20" s="334"/>
      <c r="H20" s="455"/>
      <c r="I20" s="502"/>
      <c r="J20" s="387"/>
      <c r="K20" s="337"/>
      <c r="L20" s="334"/>
      <c r="M20" s="385"/>
      <c r="N20" s="386"/>
      <c r="O20" s="387"/>
      <c r="P20" s="390"/>
      <c r="Q20" s="388"/>
      <c r="R20" s="385"/>
      <c r="S20" s="386"/>
      <c r="T20" s="387"/>
      <c r="U20" s="337"/>
      <c r="V20" s="491"/>
      <c r="W20" s="228"/>
      <c r="X20" s="492"/>
    </row>
    <row r="21" spans="2:24" ht="19.5" customHeight="1">
      <c r="B21" s="499" t="s">
        <v>645</v>
      </c>
      <c r="C21" s="467" t="s">
        <v>535</v>
      </c>
      <c r="D21" s="543" t="s">
        <v>640</v>
      </c>
      <c r="E21" s="468">
        <v>1650</v>
      </c>
      <c r="F21" s="350"/>
      <c r="G21" s="334"/>
      <c r="H21" s="455"/>
      <c r="I21" s="502"/>
      <c r="J21" s="387"/>
      <c r="K21" s="337"/>
      <c r="L21" s="334"/>
      <c r="M21" s="385"/>
      <c r="N21" s="386"/>
      <c r="O21" s="387"/>
      <c r="P21" s="390"/>
      <c r="Q21" s="388"/>
      <c r="R21" s="385"/>
      <c r="S21" s="386"/>
      <c r="T21" s="387"/>
      <c r="U21" s="337"/>
      <c r="V21" s="491"/>
      <c r="W21" s="228" t="s">
        <v>890</v>
      </c>
      <c r="X21" s="492"/>
    </row>
    <row r="22" spans="2:24" ht="19.5" customHeight="1">
      <c r="B22" s="499" t="s">
        <v>646</v>
      </c>
      <c r="C22" s="467" t="s">
        <v>536</v>
      </c>
      <c r="D22" s="543" t="s">
        <v>640</v>
      </c>
      <c r="E22" s="468">
        <v>1400</v>
      </c>
      <c r="F22" s="350"/>
      <c r="G22" s="334"/>
      <c r="H22" s="455"/>
      <c r="I22" s="544"/>
      <c r="J22" s="387"/>
      <c r="K22" s="337"/>
      <c r="L22" s="334"/>
      <c r="M22" s="385"/>
      <c r="N22" s="386"/>
      <c r="O22" s="387"/>
      <c r="P22" s="390"/>
      <c r="Q22" s="388"/>
      <c r="R22" s="385"/>
      <c r="S22" s="386"/>
      <c r="T22" s="387"/>
      <c r="U22" s="337"/>
      <c r="V22" s="491"/>
      <c r="W22" s="228" t="s">
        <v>795</v>
      </c>
      <c r="X22" s="492"/>
    </row>
    <row r="23" spans="2:24" ht="19.5" customHeight="1">
      <c r="B23" s="334"/>
      <c r="C23" s="467" t="s">
        <v>537</v>
      </c>
      <c r="D23" s="543" t="s">
        <v>638</v>
      </c>
      <c r="E23" s="468">
        <v>2050</v>
      </c>
      <c r="F23" s="350"/>
      <c r="G23" s="334"/>
      <c r="H23" s="469"/>
      <c r="I23" s="544"/>
      <c r="J23" s="387"/>
      <c r="K23" s="337"/>
      <c r="L23" s="334"/>
      <c r="M23" s="385"/>
      <c r="N23" s="386"/>
      <c r="O23" s="387"/>
      <c r="P23" s="390"/>
      <c r="Q23" s="388"/>
      <c r="R23" s="385"/>
      <c r="S23" s="386"/>
      <c r="T23" s="387"/>
      <c r="U23" s="337"/>
      <c r="V23" s="491"/>
      <c r="W23" s="228"/>
      <c r="X23" s="492"/>
    </row>
    <row r="24" spans="2:24" ht="19.5" customHeight="1">
      <c r="B24" s="334"/>
      <c r="C24" s="467" t="s">
        <v>538</v>
      </c>
      <c r="D24" s="543" t="s">
        <v>638</v>
      </c>
      <c r="E24" s="468">
        <v>2100</v>
      </c>
      <c r="F24" s="350"/>
      <c r="G24" s="334"/>
      <c r="H24" s="469"/>
      <c r="I24" s="544"/>
      <c r="J24" s="387"/>
      <c r="K24" s="337"/>
      <c r="L24" s="334"/>
      <c r="M24" s="385"/>
      <c r="N24" s="386"/>
      <c r="O24" s="387"/>
      <c r="P24" s="390"/>
      <c r="Q24" s="388"/>
      <c r="R24" s="385"/>
      <c r="S24" s="386"/>
      <c r="T24" s="387"/>
      <c r="U24" s="337"/>
      <c r="V24" s="491"/>
      <c r="W24" s="228"/>
      <c r="X24" s="492"/>
    </row>
    <row r="25" spans="2:24" ht="19.5" customHeight="1">
      <c r="B25" s="334"/>
      <c r="C25" s="455" t="s">
        <v>540</v>
      </c>
      <c r="D25" s="544" t="s">
        <v>638</v>
      </c>
      <c r="E25" s="468">
        <v>1450</v>
      </c>
      <c r="F25" s="350"/>
      <c r="G25" s="334"/>
      <c r="H25" s="385"/>
      <c r="I25" s="386"/>
      <c r="J25" s="387"/>
      <c r="K25" s="337"/>
      <c r="L25" s="334"/>
      <c r="M25" s="385"/>
      <c r="N25" s="386"/>
      <c r="O25" s="387"/>
      <c r="P25" s="390"/>
      <c r="Q25" s="388"/>
      <c r="R25" s="385"/>
      <c r="S25" s="386"/>
      <c r="T25" s="387"/>
      <c r="U25" s="337"/>
      <c r="V25" s="491"/>
      <c r="W25" s="228"/>
      <c r="X25" s="492"/>
    </row>
    <row r="26" spans="2:24" ht="19.5" customHeight="1">
      <c r="B26" s="334"/>
      <c r="C26" s="455" t="s">
        <v>539</v>
      </c>
      <c r="D26" s="544" t="s">
        <v>638</v>
      </c>
      <c r="E26" s="468">
        <v>1550</v>
      </c>
      <c r="F26" s="350"/>
      <c r="G26" s="334"/>
      <c r="H26" s="385"/>
      <c r="I26" s="386"/>
      <c r="J26" s="387"/>
      <c r="K26" s="337"/>
      <c r="L26" s="334"/>
      <c r="M26" s="385"/>
      <c r="N26" s="386"/>
      <c r="O26" s="387"/>
      <c r="P26" s="390"/>
      <c r="Q26" s="388"/>
      <c r="R26" s="385"/>
      <c r="S26" s="386"/>
      <c r="T26" s="387"/>
      <c r="U26" s="337"/>
      <c r="V26" s="491"/>
      <c r="W26" s="228"/>
      <c r="X26" s="492"/>
    </row>
    <row r="27" spans="2:24" ht="19.5" customHeight="1">
      <c r="B27" s="334"/>
      <c r="C27" s="455"/>
      <c r="D27" s="544"/>
      <c r="E27" s="468"/>
      <c r="F27" s="353"/>
      <c r="G27" s="334"/>
      <c r="H27" s="405"/>
      <c r="I27" s="409"/>
      <c r="J27" s="408"/>
      <c r="K27" s="337"/>
      <c r="L27" s="334"/>
      <c r="M27" s="405"/>
      <c r="N27" s="409"/>
      <c r="O27" s="408"/>
      <c r="P27" s="418"/>
      <c r="Q27" s="419"/>
      <c r="R27" s="405"/>
      <c r="S27" s="409"/>
      <c r="T27" s="408"/>
      <c r="U27" s="337"/>
      <c r="V27" s="491"/>
      <c r="W27" s="228"/>
      <c r="X27" s="492"/>
    </row>
    <row r="28" spans="2:24" ht="19.5" customHeight="1">
      <c r="B28" s="334"/>
      <c r="C28" s="455"/>
      <c r="D28" s="544"/>
      <c r="E28" s="468"/>
      <c r="F28" s="353"/>
      <c r="G28" s="334"/>
      <c r="H28" s="405"/>
      <c r="I28" s="409"/>
      <c r="J28" s="408"/>
      <c r="K28" s="337"/>
      <c r="L28" s="334"/>
      <c r="M28" s="405"/>
      <c r="N28" s="409"/>
      <c r="O28" s="408"/>
      <c r="P28" s="418"/>
      <c r="Q28" s="419"/>
      <c r="R28" s="405"/>
      <c r="S28" s="409"/>
      <c r="T28" s="408"/>
      <c r="U28" s="337"/>
      <c r="V28" s="491"/>
      <c r="W28" s="228"/>
      <c r="X28" s="492"/>
    </row>
    <row r="29" spans="2:24" ht="19.5" customHeight="1">
      <c r="B29" s="354"/>
      <c r="C29" s="479"/>
      <c r="D29" s="517"/>
      <c r="E29" s="480"/>
      <c r="F29" s="436"/>
      <c r="G29" s="354"/>
      <c r="H29" s="412"/>
      <c r="I29" s="439"/>
      <c r="J29" s="435"/>
      <c r="K29" s="356"/>
      <c r="L29" s="354"/>
      <c r="M29" s="412"/>
      <c r="N29" s="439"/>
      <c r="O29" s="435"/>
      <c r="P29" s="440"/>
      <c r="Q29" s="441"/>
      <c r="R29" s="412"/>
      <c r="S29" s="439"/>
      <c r="T29" s="435"/>
      <c r="U29" s="356"/>
      <c r="V29" s="491"/>
      <c r="W29" s="228"/>
      <c r="X29" s="492"/>
    </row>
    <row r="30" spans="2:24" ht="19.5" customHeight="1">
      <c r="B30" s="768" t="s">
        <v>3</v>
      </c>
      <c r="C30" s="784"/>
      <c r="D30" s="784"/>
      <c r="E30" s="348">
        <f>SUM(E6:E29)</f>
        <v>49350</v>
      </c>
      <c r="F30" s="297">
        <f>SUM(F6:F29)</f>
        <v>0</v>
      </c>
      <c r="G30" s="768" t="s">
        <v>3</v>
      </c>
      <c r="H30" s="784"/>
      <c r="I30" s="784"/>
      <c r="J30" s="348">
        <f>SUM(J6:J29)</f>
        <v>1800</v>
      </c>
      <c r="K30" s="331">
        <f>SUM(K6:K29)</f>
        <v>0</v>
      </c>
      <c r="L30" s="768" t="s">
        <v>3</v>
      </c>
      <c r="M30" s="784"/>
      <c r="N30" s="784"/>
      <c r="O30" s="348">
        <f>SUM(O6:O29)</f>
        <v>7100</v>
      </c>
      <c r="P30" s="331">
        <f>SUM(P6:P29)</f>
        <v>0</v>
      </c>
      <c r="Q30" s="784" t="s">
        <v>3</v>
      </c>
      <c r="R30" s="784"/>
      <c r="S30" s="784"/>
      <c r="T30" s="348">
        <f>SUM(T6:T29)</f>
        <v>1250</v>
      </c>
      <c r="U30" s="331">
        <f>SUM(U6:U29)</f>
        <v>0</v>
      </c>
      <c r="V30" s="493"/>
      <c r="W30" s="235"/>
      <c r="X30" s="495"/>
    </row>
    <row r="31" spans="2:30" s="4" customFormat="1" ht="13.5" customHeight="1">
      <c r="B31" s="228" t="s">
        <v>858</v>
      </c>
      <c r="C31" s="168"/>
      <c r="D31" s="1"/>
      <c r="E31" s="668"/>
      <c r="F31" s="669"/>
      <c r="G31" s="1"/>
      <c r="H31" s="1"/>
      <c r="I31" s="1"/>
      <c r="J31" s="668"/>
      <c r="K31" s="670"/>
      <c r="L31" s="1"/>
      <c r="M31" s="1"/>
      <c r="N31" s="1"/>
      <c r="O31" s="668"/>
      <c r="P31" s="671"/>
      <c r="Q31" s="1"/>
      <c r="R31" s="1"/>
      <c r="S31" s="1"/>
      <c r="T31" s="668"/>
      <c r="U31" s="670"/>
      <c r="V31" s="1"/>
      <c r="W31" s="1"/>
      <c r="X31" s="1"/>
      <c r="Y31" s="668"/>
      <c r="Z31" s="671"/>
      <c r="AA31" s="672"/>
      <c r="AB31" s="673"/>
      <c r="AC31" s="674"/>
      <c r="AD31" s="672"/>
    </row>
    <row r="32" spans="2:29" s="4" customFormat="1" ht="14.25" customHeight="1">
      <c r="B32" s="735" t="s">
        <v>861</v>
      </c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6"/>
      <c r="N32" s="736"/>
      <c r="O32" s="736"/>
      <c r="P32" s="736"/>
      <c r="Q32" s="736"/>
      <c r="R32" s="736"/>
      <c r="S32" s="736"/>
      <c r="T32" s="736"/>
      <c r="U32" s="736"/>
      <c r="V32" s="736"/>
      <c r="W32" s="736"/>
      <c r="X32" s="736"/>
      <c r="Y32" s="650"/>
      <c r="Z32" s="650"/>
      <c r="AA32" s="650"/>
      <c r="AB32" s="650"/>
      <c r="AC32" s="650"/>
    </row>
    <row r="33" spans="2:29" s="4" customFormat="1" ht="14.25" customHeight="1">
      <c r="B33" s="735" t="s">
        <v>859</v>
      </c>
      <c r="C33" s="736"/>
      <c r="D33" s="736"/>
      <c r="E33" s="736"/>
      <c r="F33" s="736"/>
      <c r="G33" s="736"/>
      <c r="H33" s="736"/>
      <c r="I33" s="736"/>
      <c r="J33" s="736"/>
      <c r="K33" s="736"/>
      <c r="L33" s="736"/>
      <c r="M33" s="736"/>
      <c r="N33" s="736"/>
      <c r="O33" s="736"/>
      <c r="P33" s="736"/>
      <c r="Q33" s="736"/>
      <c r="R33" s="736"/>
      <c r="S33" s="736"/>
      <c r="T33" s="736"/>
      <c r="U33" s="736"/>
      <c r="V33" s="736"/>
      <c r="W33" s="736"/>
      <c r="X33" s="736"/>
      <c r="Y33" s="736"/>
      <c r="Z33" s="736"/>
      <c r="AA33" s="736"/>
      <c r="AB33" s="736"/>
      <c r="AC33" s="736"/>
    </row>
    <row r="34" spans="2:29" s="4" customFormat="1" ht="13.5">
      <c r="B34" s="735" t="s">
        <v>860</v>
      </c>
      <c r="C34" s="736"/>
      <c r="D34" s="736"/>
      <c r="E34" s="736"/>
      <c r="F34" s="736"/>
      <c r="G34" s="736"/>
      <c r="H34" s="736"/>
      <c r="I34" s="736"/>
      <c r="J34" s="736"/>
      <c r="K34" s="736"/>
      <c r="L34" s="736"/>
      <c r="M34" s="736"/>
      <c r="N34" s="736"/>
      <c r="O34" s="736"/>
      <c r="P34" s="736"/>
      <c r="Q34" s="736"/>
      <c r="R34" s="736"/>
      <c r="S34" s="736"/>
      <c r="T34" s="736"/>
      <c r="U34" s="736"/>
      <c r="V34" s="736"/>
      <c r="W34" s="736"/>
      <c r="X34" s="736"/>
      <c r="Y34" s="736"/>
      <c r="Z34" s="736"/>
      <c r="AA34" s="736"/>
      <c r="AB34" s="736"/>
      <c r="AC34" s="736"/>
    </row>
    <row r="35" spans="2:26" s="4" customFormat="1" ht="8.25" customHeight="1">
      <c r="B35" s="228"/>
      <c r="C35" s="1"/>
      <c r="D35" s="1"/>
      <c r="E35" s="668"/>
      <c r="F35" s="669"/>
      <c r="G35" s="1"/>
      <c r="H35" s="1"/>
      <c r="I35" s="1"/>
      <c r="J35" s="668"/>
      <c r="K35" s="670"/>
      <c r="L35" s="1"/>
      <c r="M35" s="1"/>
      <c r="N35" s="1"/>
      <c r="O35" s="668"/>
      <c r="P35" s="671"/>
      <c r="Q35" s="1"/>
      <c r="R35" s="1"/>
      <c r="S35" s="1"/>
      <c r="T35" s="668"/>
      <c r="U35" s="670"/>
      <c r="V35" s="1"/>
      <c r="W35" s="1"/>
      <c r="X35" s="1"/>
      <c r="Y35" s="668"/>
      <c r="Z35" s="671"/>
    </row>
    <row r="36" spans="2:24" ht="18" customHeight="1">
      <c r="B36" s="318" t="s">
        <v>686</v>
      </c>
      <c r="C36" s="319"/>
      <c r="E36" s="319"/>
      <c r="F36" s="319"/>
      <c r="J36" s="319"/>
      <c r="K36" s="319"/>
      <c r="M36" s="319"/>
      <c r="O36" s="319"/>
      <c r="P36" s="319"/>
      <c r="R36" s="320"/>
      <c r="T36" s="325"/>
      <c r="U36" s="326"/>
      <c r="W36" s="728" t="str">
        <f>'名古屋市集計表'!M30</f>
        <v>（2020年10月現在）</v>
      </c>
      <c r="X36" s="792"/>
    </row>
    <row r="37" ht="11.25" customHeight="1"/>
  </sheetData>
  <sheetProtection password="CCCF" sheet="1" selectLockedCells="1"/>
  <mergeCells count="30">
    <mergeCell ref="O3:S3"/>
    <mergeCell ref="H4:I4"/>
    <mergeCell ref="O4:P4"/>
    <mergeCell ref="Q4:R4"/>
    <mergeCell ref="E2:F2"/>
    <mergeCell ref="M2:N2"/>
    <mergeCell ref="O2:S2"/>
    <mergeCell ref="F4:G4"/>
    <mergeCell ref="E3:F3"/>
    <mergeCell ref="M3:N3"/>
    <mergeCell ref="T2:U2"/>
    <mergeCell ref="V2:X2"/>
    <mergeCell ref="G2:L2"/>
    <mergeCell ref="B5:E5"/>
    <mergeCell ref="G5:J5"/>
    <mergeCell ref="L5:O5"/>
    <mergeCell ref="T3:U3"/>
    <mergeCell ref="V3:W3"/>
    <mergeCell ref="G3:L3"/>
    <mergeCell ref="C4:E4"/>
    <mergeCell ref="B32:X32"/>
    <mergeCell ref="B33:AC33"/>
    <mergeCell ref="B34:AC34"/>
    <mergeCell ref="V5:X5"/>
    <mergeCell ref="W36:X36"/>
    <mergeCell ref="B30:D30"/>
    <mergeCell ref="G30:I30"/>
    <mergeCell ref="L30:N30"/>
    <mergeCell ref="Q30:S30"/>
    <mergeCell ref="Q5:T5"/>
  </mergeCells>
  <conditionalFormatting sqref="F6">
    <cfRule type="expression" priority="35" dxfId="0" stopIfTrue="1">
      <formula>F6&gt;E6</formula>
    </cfRule>
  </conditionalFormatting>
  <conditionalFormatting sqref="F7">
    <cfRule type="expression" priority="34" dxfId="0" stopIfTrue="1">
      <formula>F7&gt;E7</formula>
    </cfRule>
  </conditionalFormatting>
  <conditionalFormatting sqref="F8">
    <cfRule type="expression" priority="33" dxfId="0" stopIfTrue="1">
      <formula>F8&gt;E8</formula>
    </cfRule>
  </conditionalFormatting>
  <conditionalFormatting sqref="F9">
    <cfRule type="expression" priority="32" dxfId="0" stopIfTrue="1">
      <formula>F9&gt;E9</formula>
    </cfRule>
  </conditionalFormatting>
  <conditionalFormatting sqref="F10">
    <cfRule type="expression" priority="31" dxfId="0" stopIfTrue="1">
      <formula>F10&gt;E10</formula>
    </cfRule>
  </conditionalFormatting>
  <conditionalFormatting sqref="F11">
    <cfRule type="expression" priority="30" dxfId="0" stopIfTrue="1">
      <formula>F11&gt;E11</formula>
    </cfRule>
  </conditionalFormatting>
  <conditionalFormatting sqref="F12">
    <cfRule type="expression" priority="29" dxfId="0" stopIfTrue="1">
      <formula>F12&gt;E12</formula>
    </cfRule>
  </conditionalFormatting>
  <conditionalFormatting sqref="F13">
    <cfRule type="expression" priority="28" dxfId="0" stopIfTrue="1">
      <formula>F13&gt;E13</formula>
    </cfRule>
  </conditionalFormatting>
  <conditionalFormatting sqref="F14">
    <cfRule type="expression" priority="27" dxfId="0" stopIfTrue="1">
      <formula>F14&gt;E14</formula>
    </cfRule>
  </conditionalFormatting>
  <conditionalFormatting sqref="F15">
    <cfRule type="expression" priority="26" dxfId="0" stopIfTrue="1">
      <formula>F15&gt;E15</formula>
    </cfRule>
  </conditionalFormatting>
  <conditionalFormatting sqref="F16">
    <cfRule type="expression" priority="25" dxfId="0" stopIfTrue="1">
      <formula>F16&gt;E16</formula>
    </cfRule>
  </conditionalFormatting>
  <conditionalFormatting sqref="F17">
    <cfRule type="expression" priority="24" dxfId="0" stopIfTrue="1">
      <formula>F17&gt;E17</formula>
    </cfRule>
  </conditionalFormatting>
  <conditionalFormatting sqref="F18">
    <cfRule type="expression" priority="23" dxfId="0" stopIfTrue="1">
      <formula>F18&gt;E18</formula>
    </cfRule>
  </conditionalFormatting>
  <conditionalFormatting sqref="F19">
    <cfRule type="expression" priority="22" dxfId="0" stopIfTrue="1">
      <formula>F19&gt;E19</formula>
    </cfRule>
  </conditionalFormatting>
  <conditionalFormatting sqref="F20">
    <cfRule type="expression" priority="21" dxfId="0" stopIfTrue="1">
      <formula>F20&gt;E20</formula>
    </cfRule>
  </conditionalFormatting>
  <conditionalFormatting sqref="F21">
    <cfRule type="expression" priority="20" dxfId="0" stopIfTrue="1">
      <formula>F21&gt;E21</formula>
    </cfRule>
  </conditionalFormatting>
  <conditionalFormatting sqref="F22">
    <cfRule type="expression" priority="19" dxfId="0" stopIfTrue="1">
      <formula>F22&gt;E22</formula>
    </cfRule>
  </conditionalFormatting>
  <conditionalFormatting sqref="F23">
    <cfRule type="expression" priority="18" dxfId="0" stopIfTrue="1">
      <formula>F23&gt;E23</formula>
    </cfRule>
  </conditionalFormatting>
  <conditionalFormatting sqref="F24">
    <cfRule type="expression" priority="17" dxfId="0" stopIfTrue="1">
      <formula>F24&gt;E24</formula>
    </cfRule>
  </conditionalFormatting>
  <conditionalFormatting sqref="F25">
    <cfRule type="expression" priority="16" dxfId="0" stopIfTrue="1">
      <formula>F25&gt;E25</formula>
    </cfRule>
  </conditionalFormatting>
  <conditionalFormatting sqref="F26">
    <cfRule type="expression" priority="15" dxfId="0" stopIfTrue="1">
      <formula>F26&gt;E26</formula>
    </cfRule>
  </conditionalFormatting>
  <conditionalFormatting sqref="F27">
    <cfRule type="expression" priority="14" dxfId="0" stopIfTrue="1">
      <formula>F27&gt;E27</formula>
    </cfRule>
  </conditionalFormatting>
  <conditionalFormatting sqref="F28">
    <cfRule type="expression" priority="13" dxfId="0" stopIfTrue="1">
      <formula>F28&gt;E28</formula>
    </cfRule>
  </conditionalFormatting>
  <conditionalFormatting sqref="K6">
    <cfRule type="expression" priority="12" dxfId="0" stopIfTrue="1">
      <formula>K6&gt;J6</formula>
    </cfRule>
  </conditionalFormatting>
  <conditionalFormatting sqref="K7">
    <cfRule type="expression" priority="11" dxfId="0" stopIfTrue="1">
      <formula>K7&gt;J7</formula>
    </cfRule>
  </conditionalFormatting>
  <conditionalFormatting sqref="K8">
    <cfRule type="expression" priority="10" dxfId="0" stopIfTrue="1">
      <formula>K8&gt;J8</formula>
    </cfRule>
  </conditionalFormatting>
  <conditionalFormatting sqref="K9">
    <cfRule type="expression" priority="9" dxfId="0" stopIfTrue="1">
      <formula>K9&gt;J9</formula>
    </cfRule>
  </conditionalFormatting>
  <conditionalFormatting sqref="P6">
    <cfRule type="expression" priority="8" dxfId="0" stopIfTrue="1">
      <formula>P6&gt;O6</formula>
    </cfRule>
  </conditionalFormatting>
  <conditionalFormatting sqref="P7">
    <cfRule type="expression" priority="7" dxfId="0" stopIfTrue="1">
      <formula>P7&gt;O7</formula>
    </cfRule>
  </conditionalFormatting>
  <conditionalFormatting sqref="P8">
    <cfRule type="expression" priority="6" dxfId="0" stopIfTrue="1">
      <formula>P8&gt;O8</formula>
    </cfRule>
  </conditionalFormatting>
  <conditionalFormatting sqref="P9">
    <cfRule type="expression" priority="5" dxfId="0" stopIfTrue="1">
      <formula>P9&gt;O9</formula>
    </cfRule>
  </conditionalFormatting>
  <conditionalFormatting sqref="P10">
    <cfRule type="expression" priority="4" dxfId="0" stopIfTrue="1">
      <formula>P10&gt;O10</formula>
    </cfRule>
  </conditionalFormatting>
  <conditionalFormatting sqref="P11">
    <cfRule type="expression" priority="3" dxfId="0" stopIfTrue="1">
      <formula>P11&gt;O11</formula>
    </cfRule>
  </conditionalFormatting>
  <conditionalFormatting sqref="U6">
    <cfRule type="expression" priority="2" dxfId="0" stopIfTrue="1">
      <formula>U6&gt;T6</formula>
    </cfRule>
  </conditionalFormatting>
  <conditionalFormatting sqref="U7">
    <cfRule type="expression" priority="1" dxfId="0" stopIfTrue="1">
      <formula>U7&gt;T7</formula>
    </cfRule>
  </conditionalFormatting>
  <dataValidations count="4">
    <dataValidation operator="lessThanOrEqual" allowBlank="1" showInputMessage="1" showErrorMessage="1" sqref="T13:T29 R13:R29 O12:P29 N6:N29 H25:I29 J15:J29 M12:M29 S6:S29 B31:B35 C35:Z35 C31:Z31"/>
    <dataValidation type="whole" operator="lessThanOrEqual" allowBlank="1" showInputMessage="1" showErrorMessage="1" sqref="Q6:Q29">
      <formula1>O6</formula1>
    </dataValidation>
    <dataValidation type="custom" allowBlank="1" showInputMessage="1" showErrorMessage="1" sqref="U8">
      <formula1>AND(U8&lt;=T8,MOD(U8,50)=0)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28 K6:K9 P6:P11 U6:U7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ET3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5.75390625" style="318" bestFit="1" customWidth="1"/>
    <col min="5" max="5" width="8.1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625" style="318" bestFit="1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75390625" style="318" customWidth="1"/>
    <col min="21" max="21" width="8.75390625" style="318" customWidth="1"/>
    <col min="22" max="22" width="0.74609375" style="318" customWidth="1"/>
    <col min="23" max="23" width="20.75390625" style="318" customWidth="1"/>
    <col min="24" max="24" width="8.625" style="318" customWidth="1"/>
    <col min="25" max="25" width="1.12109375" style="318" customWidth="1"/>
    <col min="26" max="16384" width="9.00390625" style="318" customWidth="1"/>
  </cols>
  <sheetData>
    <row r="1" spans="7:150" ht="25.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T1" s="319"/>
    </row>
    <row r="2" spans="2:150" ht="33" customHeight="1">
      <c r="B2" s="163" t="s">
        <v>273</v>
      </c>
      <c r="C2" s="163"/>
      <c r="D2" s="163"/>
      <c r="E2" s="768" t="s">
        <v>6</v>
      </c>
      <c r="F2" s="769"/>
      <c r="G2" s="770">
        <f>'名古屋市集計表'!E3</f>
        <v>0</v>
      </c>
      <c r="H2" s="770"/>
      <c r="I2" s="770"/>
      <c r="J2" s="770"/>
      <c r="K2" s="770"/>
      <c r="L2" s="770"/>
      <c r="M2" s="782" t="s">
        <v>7</v>
      </c>
      <c r="N2" s="783"/>
      <c r="O2" s="765">
        <f>'名古屋市集計表'!I3</f>
        <v>0</v>
      </c>
      <c r="P2" s="766"/>
      <c r="Q2" s="766"/>
      <c r="R2" s="766"/>
      <c r="S2" s="767"/>
      <c r="T2" s="768" t="s">
        <v>8</v>
      </c>
      <c r="U2" s="769"/>
      <c r="V2" s="770">
        <f>'名古屋市集計表'!M3</f>
        <v>0</v>
      </c>
      <c r="W2" s="770"/>
      <c r="X2" s="771"/>
      <c r="ET2" s="319"/>
    </row>
    <row r="3" spans="2:24" ht="33" customHeight="1">
      <c r="B3" s="421"/>
      <c r="C3" s="421"/>
      <c r="D3" s="421"/>
      <c r="E3" s="772" t="s">
        <v>9</v>
      </c>
      <c r="F3" s="773"/>
      <c r="G3" s="778">
        <f>'名古屋市集計表'!E4</f>
        <v>0</v>
      </c>
      <c r="H3" s="778"/>
      <c r="I3" s="778"/>
      <c r="J3" s="778"/>
      <c r="K3" s="778"/>
      <c r="L3" s="778"/>
      <c r="M3" s="774" t="s">
        <v>10</v>
      </c>
      <c r="N3" s="775"/>
      <c r="O3" s="779">
        <f>'名古屋市集計表'!I4</f>
        <v>0</v>
      </c>
      <c r="P3" s="780"/>
      <c r="Q3" s="780"/>
      <c r="R3" s="780"/>
      <c r="S3" s="781"/>
      <c r="T3" s="772" t="s">
        <v>11</v>
      </c>
      <c r="U3" s="773"/>
      <c r="V3" s="776">
        <f>SUM(O4+O13)</f>
        <v>0</v>
      </c>
      <c r="W3" s="777"/>
      <c r="X3" s="343" t="s">
        <v>2</v>
      </c>
    </row>
    <row r="4" spans="3:18" s="321" customFormat="1" ht="30" customHeight="1">
      <c r="C4" s="791" t="s">
        <v>545</v>
      </c>
      <c r="D4" s="791"/>
      <c r="E4" s="791"/>
      <c r="F4" s="786" t="s">
        <v>17</v>
      </c>
      <c r="G4" s="786"/>
      <c r="H4" s="787">
        <f>SUM(E12+J12+O12+T12)</f>
        <v>17850</v>
      </c>
      <c r="I4" s="786"/>
      <c r="J4" s="160" t="s">
        <v>2</v>
      </c>
      <c r="K4" s="160" t="s">
        <v>275</v>
      </c>
      <c r="L4" s="161"/>
      <c r="M4" s="162" t="s">
        <v>274</v>
      </c>
      <c r="N4" s="161"/>
      <c r="O4" s="788">
        <f>SUM(F12+K12+P12+U12)</f>
        <v>0</v>
      </c>
      <c r="P4" s="789"/>
      <c r="Q4" s="790" t="s">
        <v>2</v>
      </c>
      <c r="R4" s="790"/>
    </row>
    <row r="5" spans="2:24" ht="19.5" customHeight="1">
      <c r="B5" s="768" t="s">
        <v>278</v>
      </c>
      <c r="C5" s="784"/>
      <c r="D5" s="784"/>
      <c r="E5" s="785"/>
      <c r="F5" s="322" t="s">
        <v>276</v>
      </c>
      <c r="G5" s="768" t="s">
        <v>279</v>
      </c>
      <c r="H5" s="784"/>
      <c r="I5" s="784"/>
      <c r="J5" s="785"/>
      <c r="K5" s="324" t="s">
        <v>276</v>
      </c>
      <c r="L5" s="768" t="s">
        <v>280</v>
      </c>
      <c r="M5" s="784"/>
      <c r="N5" s="784"/>
      <c r="O5" s="785"/>
      <c r="P5" s="324" t="s">
        <v>276</v>
      </c>
      <c r="Q5" s="784" t="s">
        <v>277</v>
      </c>
      <c r="R5" s="784"/>
      <c r="S5" s="784"/>
      <c r="T5" s="785"/>
      <c r="U5" s="324" t="s">
        <v>276</v>
      </c>
      <c r="V5" s="768" t="s">
        <v>642</v>
      </c>
      <c r="W5" s="784"/>
      <c r="X5" s="769"/>
    </row>
    <row r="6" spans="2:24" ht="19.5" customHeight="1">
      <c r="B6" s="330"/>
      <c r="C6" s="534" t="s">
        <v>546</v>
      </c>
      <c r="D6" s="569" t="s">
        <v>640</v>
      </c>
      <c r="E6" s="525">
        <v>3700</v>
      </c>
      <c r="F6" s="662"/>
      <c r="G6" s="330"/>
      <c r="H6" s="558"/>
      <c r="I6" s="507"/>
      <c r="J6" s="458"/>
      <c r="K6" s="423"/>
      <c r="L6" s="344"/>
      <c r="M6" s="453" t="s">
        <v>547</v>
      </c>
      <c r="N6" s="393"/>
      <c r="O6" s="525">
        <v>1300</v>
      </c>
      <c r="P6" s="662"/>
      <c r="Q6" s="344"/>
      <c r="R6" s="534" t="s">
        <v>552</v>
      </c>
      <c r="S6" s="687"/>
      <c r="T6" s="525">
        <v>900</v>
      </c>
      <c r="U6" s="662"/>
      <c r="V6" s="491"/>
      <c r="W6" s="228" t="s">
        <v>671</v>
      </c>
      <c r="X6" s="492"/>
    </row>
    <row r="7" spans="2:24" ht="19.5" customHeight="1">
      <c r="B7" s="334"/>
      <c r="C7" s="467" t="s">
        <v>547</v>
      </c>
      <c r="D7" s="543" t="s">
        <v>640</v>
      </c>
      <c r="E7" s="468">
        <v>2200</v>
      </c>
      <c r="F7" s="350"/>
      <c r="G7" s="334"/>
      <c r="H7" s="558"/>
      <c r="I7" s="507"/>
      <c r="J7" s="458"/>
      <c r="K7" s="422"/>
      <c r="L7" s="334"/>
      <c r="M7" s="455" t="s">
        <v>548</v>
      </c>
      <c r="N7" s="397"/>
      <c r="O7" s="468">
        <v>1250</v>
      </c>
      <c r="P7" s="350"/>
      <c r="Q7" s="334"/>
      <c r="R7" s="467" t="s">
        <v>553</v>
      </c>
      <c r="S7" s="688"/>
      <c r="T7" s="463">
        <v>850</v>
      </c>
      <c r="U7" s="350"/>
      <c r="V7" s="491"/>
      <c r="W7" s="497" t="s">
        <v>881</v>
      </c>
      <c r="X7" s="492"/>
    </row>
    <row r="8" spans="2:24" ht="19.5" customHeight="1">
      <c r="B8" s="334"/>
      <c r="C8" s="467" t="s">
        <v>548</v>
      </c>
      <c r="D8" s="543" t="s">
        <v>678</v>
      </c>
      <c r="E8" s="693">
        <v>3350</v>
      </c>
      <c r="F8" s="350"/>
      <c r="G8" s="334"/>
      <c r="H8" s="481"/>
      <c r="I8" s="544"/>
      <c r="J8" s="387"/>
      <c r="K8" s="422"/>
      <c r="L8" s="334"/>
      <c r="M8" s="455"/>
      <c r="N8" s="397"/>
      <c r="O8" s="458"/>
      <c r="P8" s="422"/>
      <c r="Q8" s="334"/>
      <c r="R8" s="467" t="s">
        <v>554</v>
      </c>
      <c r="S8" s="689"/>
      <c r="T8" s="463">
        <v>750</v>
      </c>
      <c r="U8" s="350"/>
      <c r="V8" s="491"/>
      <c r="W8" s="497" t="s">
        <v>778</v>
      </c>
      <c r="X8" s="492"/>
    </row>
    <row r="9" spans="2:24" ht="19.5" customHeight="1">
      <c r="B9" s="334"/>
      <c r="C9" s="467" t="s">
        <v>549</v>
      </c>
      <c r="D9" s="543" t="s">
        <v>678</v>
      </c>
      <c r="E9" s="468">
        <v>1400</v>
      </c>
      <c r="F9" s="350"/>
      <c r="G9" s="334"/>
      <c r="H9" s="558"/>
      <c r="I9" s="507"/>
      <c r="J9" s="458"/>
      <c r="K9" s="422"/>
      <c r="L9" s="334"/>
      <c r="M9" s="385"/>
      <c r="N9" s="397"/>
      <c r="O9" s="398"/>
      <c r="P9" s="422"/>
      <c r="Q9" s="334"/>
      <c r="R9" s="405"/>
      <c r="S9" s="689"/>
      <c r="T9" s="683"/>
      <c r="U9" s="422"/>
      <c r="V9" s="491"/>
      <c r="W9" s="497"/>
      <c r="X9" s="492"/>
    </row>
    <row r="10" spans="2:24" ht="19.5" customHeight="1">
      <c r="B10" s="334"/>
      <c r="C10" s="467" t="s">
        <v>550</v>
      </c>
      <c r="D10" s="543" t="s">
        <v>678</v>
      </c>
      <c r="E10" s="468">
        <v>2150</v>
      </c>
      <c r="F10" s="350"/>
      <c r="G10" s="334"/>
      <c r="H10" s="558"/>
      <c r="I10" s="507"/>
      <c r="J10" s="458"/>
      <c r="K10" s="422"/>
      <c r="L10" s="334"/>
      <c r="M10" s="385"/>
      <c r="N10" s="391"/>
      <c r="O10" s="392"/>
      <c r="P10" s="422"/>
      <c r="Q10" s="334"/>
      <c r="R10" s="405"/>
      <c r="S10" s="689"/>
      <c r="T10" s="683"/>
      <c r="U10" s="422"/>
      <c r="V10" s="491"/>
      <c r="W10" s="497"/>
      <c r="X10" s="492"/>
    </row>
    <row r="11" spans="2:24" ht="19.5" customHeight="1">
      <c r="B11" s="334"/>
      <c r="C11" s="467"/>
      <c r="D11" s="543"/>
      <c r="E11" s="468"/>
      <c r="F11" s="353"/>
      <c r="G11" s="334"/>
      <c r="H11" s="482"/>
      <c r="I11" s="505"/>
      <c r="J11" s="458"/>
      <c r="K11" s="422"/>
      <c r="L11" s="334"/>
      <c r="M11" s="385"/>
      <c r="N11" s="391"/>
      <c r="O11" s="392"/>
      <c r="P11" s="422"/>
      <c r="Q11" s="334"/>
      <c r="R11" s="405"/>
      <c r="S11" s="689"/>
      <c r="T11" s="683"/>
      <c r="U11" s="422"/>
      <c r="V11" s="491"/>
      <c r="W11" s="228"/>
      <c r="X11" s="492"/>
    </row>
    <row r="12" spans="2:24" ht="19.5" customHeight="1">
      <c r="B12" s="768" t="s">
        <v>3</v>
      </c>
      <c r="C12" s="784"/>
      <c r="D12" s="784"/>
      <c r="E12" s="424">
        <f>SUM(E6:E11)</f>
        <v>12800</v>
      </c>
      <c r="F12" s="425">
        <f>SUM(F6:F11)</f>
        <v>0</v>
      </c>
      <c r="G12" s="768" t="s">
        <v>3</v>
      </c>
      <c r="H12" s="784"/>
      <c r="I12" s="784"/>
      <c r="J12" s="424">
        <f>SUM(J6:J11)</f>
        <v>0</v>
      </c>
      <c r="K12" s="428">
        <f>SUM(K6:K11)</f>
        <v>0</v>
      </c>
      <c r="L12" s="768" t="s">
        <v>3</v>
      </c>
      <c r="M12" s="784"/>
      <c r="N12" s="785"/>
      <c r="O12" s="427">
        <f>SUM(O6:O11)</f>
        <v>2550</v>
      </c>
      <c r="P12" s="428">
        <f>SUM(P6:P11)</f>
        <v>0</v>
      </c>
      <c r="Q12" s="768" t="s">
        <v>3</v>
      </c>
      <c r="R12" s="784"/>
      <c r="S12" s="785"/>
      <c r="T12" s="427">
        <f>SUM(T6:T11)</f>
        <v>2500</v>
      </c>
      <c r="U12" s="428">
        <f>SUM(U6:U11)</f>
        <v>0</v>
      </c>
      <c r="V12" s="493"/>
      <c r="W12" s="235"/>
      <c r="X12" s="495"/>
    </row>
    <row r="13" spans="2:47" ht="30" customHeight="1">
      <c r="B13" s="319"/>
      <c r="C13" s="791" t="s">
        <v>556</v>
      </c>
      <c r="D13" s="791"/>
      <c r="E13" s="791"/>
      <c r="F13" s="786" t="s">
        <v>17</v>
      </c>
      <c r="G13" s="786"/>
      <c r="H13" s="787">
        <f>SUM(E31+J31+O31+T31)</f>
        <v>29550</v>
      </c>
      <c r="I13" s="786"/>
      <c r="J13" s="160" t="s">
        <v>2</v>
      </c>
      <c r="K13" s="160" t="s">
        <v>275</v>
      </c>
      <c r="L13" s="161"/>
      <c r="M13" s="162" t="s">
        <v>274</v>
      </c>
      <c r="N13" s="161"/>
      <c r="O13" s="788">
        <f>SUM(F31+K31+P31+U31)</f>
        <v>0</v>
      </c>
      <c r="P13" s="789"/>
      <c r="Q13" s="790" t="s">
        <v>2</v>
      </c>
      <c r="R13" s="790"/>
      <c r="S13" s="319"/>
      <c r="T13" s="326"/>
      <c r="U13" s="326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</row>
    <row r="14" spans="2:24" ht="19.5" customHeight="1">
      <c r="B14" s="768" t="s">
        <v>278</v>
      </c>
      <c r="C14" s="784"/>
      <c r="D14" s="784"/>
      <c r="E14" s="785"/>
      <c r="F14" s="322" t="s">
        <v>276</v>
      </c>
      <c r="G14" s="768" t="s">
        <v>279</v>
      </c>
      <c r="H14" s="784"/>
      <c r="I14" s="784"/>
      <c r="J14" s="784"/>
      <c r="K14" s="339" t="s">
        <v>276</v>
      </c>
      <c r="L14" s="768" t="s">
        <v>280</v>
      </c>
      <c r="M14" s="784"/>
      <c r="N14" s="784"/>
      <c r="O14" s="785"/>
      <c r="P14" s="324" t="s">
        <v>276</v>
      </c>
      <c r="Q14" s="768" t="s">
        <v>277</v>
      </c>
      <c r="R14" s="784"/>
      <c r="S14" s="784"/>
      <c r="T14" s="785"/>
      <c r="U14" s="324" t="s">
        <v>276</v>
      </c>
      <c r="V14" s="768" t="s">
        <v>642</v>
      </c>
      <c r="W14" s="784"/>
      <c r="X14" s="769"/>
    </row>
    <row r="15" spans="2:24" ht="19.5" customHeight="1">
      <c r="B15" s="498" t="s">
        <v>645</v>
      </c>
      <c r="C15" s="534" t="s">
        <v>551</v>
      </c>
      <c r="D15" s="569" t="s">
        <v>678</v>
      </c>
      <c r="E15" s="525">
        <v>2500</v>
      </c>
      <c r="F15" s="662"/>
      <c r="G15" s="330"/>
      <c r="H15" s="534"/>
      <c r="I15" s="646"/>
      <c r="J15" s="525"/>
      <c r="K15" s="647"/>
      <c r="L15" s="344"/>
      <c r="M15" s="453" t="s">
        <v>571</v>
      </c>
      <c r="N15" s="460"/>
      <c r="O15" s="692">
        <v>400</v>
      </c>
      <c r="P15" s="662"/>
      <c r="Q15" s="330"/>
      <c r="R15" s="534" t="s">
        <v>621</v>
      </c>
      <c r="S15" s="319"/>
      <c r="T15" s="525">
        <v>400</v>
      </c>
      <c r="U15" s="662"/>
      <c r="V15" s="491"/>
      <c r="W15" s="228" t="s">
        <v>675</v>
      </c>
      <c r="X15" s="492"/>
    </row>
    <row r="16" spans="2:24" ht="19.5" customHeight="1">
      <c r="B16" s="334"/>
      <c r="C16" s="467" t="s">
        <v>557</v>
      </c>
      <c r="D16" s="543" t="s">
        <v>670</v>
      </c>
      <c r="E16" s="468">
        <v>2350</v>
      </c>
      <c r="F16" s="350"/>
      <c r="G16" s="334"/>
      <c r="H16" s="455"/>
      <c r="I16" s="505"/>
      <c r="J16" s="457"/>
      <c r="K16" s="423"/>
      <c r="L16" s="334"/>
      <c r="M16" s="455" t="s">
        <v>572</v>
      </c>
      <c r="N16" s="461"/>
      <c r="O16" s="682">
        <v>350</v>
      </c>
      <c r="P16" s="350"/>
      <c r="Q16" s="334"/>
      <c r="R16" s="467" t="s">
        <v>557</v>
      </c>
      <c r="S16" s="335"/>
      <c r="T16" s="463">
        <v>400</v>
      </c>
      <c r="U16" s="350"/>
      <c r="V16" s="491"/>
      <c r="W16" s="497" t="s">
        <v>794</v>
      </c>
      <c r="X16" s="492"/>
    </row>
    <row r="17" spans="2:24" ht="19.5" customHeight="1">
      <c r="B17" s="334"/>
      <c r="C17" s="467" t="s">
        <v>558</v>
      </c>
      <c r="D17" s="543" t="s">
        <v>670</v>
      </c>
      <c r="E17" s="468">
        <v>1800</v>
      </c>
      <c r="F17" s="350"/>
      <c r="G17" s="334"/>
      <c r="H17" s="455"/>
      <c r="I17" s="505"/>
      <c r="J17" s="458"/>
      <c r="K17" s="423"/>
      <c r="L17" s="334"/>
      <c r="M17" s="455"/>
      <c r="N17" s="461"/>
      <c r="O17" s="456"/>
      <c r="P17" s="422"/>
      <c r="Q17" s="334"/>
      <c r="R17" s="467" t="s">
        <v>573</v>
      </c>
      <c r="S17" s="335"/>
      <c r="T17" s="463">
        <v>500</v>
      </c>
      <c r="U17" s="350"/>
      <c r="V17" s="491"/>
      <c r="W17" s="497" t="s">
        <v>697</v>
      </c>
      <c r="X17" s="492"/>
    </row>
    <row r="18" spans="2:24" ht="19.5" customHeight="1">
      <c r="B18" s="334"/>
      <c r="C18" s="467" t="s">
        <v>559</v>
      </c>
      <c r="D18" s="543" t="s">
        <v>678</v>
      </c>
      <c r="E18" s="468">
        <v>2000</v>
      </c>
      <c r="F18" s="350"/>
      <c r="G18" s="334"/>
      <c r="H18" s="455"/>
      <c r="I18" s="505"/>
      <c r="J18" s="458"/>
      <c r="K18" s="423"/>
      <c r="L18" s="334"/>
      <c r="M18" s="455"/>
      <c r="N18" s="461"/>
      <c r="O18" s="392"/>
      <c r="P18" s="422"/>
      <c r="Q18" s="334"/>
      <c r="R18" s="467" t="s">
        <v>574</v>
      </c>
      <c r="S18" s="335"/>
      <c r="T18" s="463">
        <v>300</v>
      </c>
      <c r="U18" s="350"/>
      <c r="V18" s="491"/>
      <c r="W18" s="228" t="s">
        <v>698</v>
      </c>
      <c r="X18" s="492"/>
    </row>
    <row r="19" spans="2:24" ht="19.5" customHeight="1">
      <c r="B19" s="334"/>
      <c r="C19" s="467" t="s">
        <v>560</v>
      </c>
      <c r="D19" s="543" t="s">
        <v>640</v>
      </c>
      <c r="E19" s="468">
        <v>1550</v>
      </c>
      <c r="F19" s="350"/>
      <c r="G19" s="334"/>
      <c r="H19" s="455"/>
      <c r="I19" s="505"/>
      <c r="J19" s="523"/>
      <c r="K19" s="423"/>
      <c r="L19" s="334"/>
      <c r="M19" s="455"/>
      <c r="N19" s="461"/>
      <c r="O19" s="392"/>
      <c r="P19" s="422"/>
      <c r="Q19" s="334"/>
      <c r="R19" s="335"/>
      <c r="S19" s="335"/>
      <c r="T19" s="430"/>
      <c r="U19" s="422"/>
      <c r="V19" s="491"/>
      <c r="W19" s="228" t="s">
        <v>700</v>
      </c>
      <c r="X19" s="492"/>
    </row>
    <row r="20" spans="2:24" ht="19.5" customHeight="1">
      <c r="B20" s="330"/>
      <c r="C20" s="479" t="s">
        <v>561</v>
      </c>
      <c r="D20" s="543" t="s">
        <v>670</v>
      </c>
      <c r="E20" s="480">
        <v>2150</v>
      </c>
      <c r="F20" s="350"/>
      <c r="G20" s="330"/>
      <c r="H20" s="472"/>
      <c r="I20" s="553"/>
      <c r="J20" s="431"/>
      <c r="K20" s="423"/>
      <c r="L20" s="330"/>
      <c r="M20" s="472"/>
      <c r="N20" s="483"/>
      <c r="O20" s="432"/>
      <c r="P20" s="429"/>
      <c r="Q20" s="330"/>
      <c r="R20" s="320"/>
      <c r="S20" s="320"/>
      <c r="T20" s="433"/>
      <c r="U20" s="429"/>
      <c r="V20" s="491"/>
      <c r="X20" s="492"/>
    </row>
    <row r="21" spans="2:24" ht="19.5" customHeight="1">
      <c r="B21" s="334"/>
      <c r="C21" s="467" t="s">
        <v>562</v>
      </c>
      <c r="D21" s="543" t="s">
        <v>663</v>
      </c>
      <c r="E21" s="468">
        <v>1500</v>
      </c>
      <c r="F21" s="350"/>
      <c r="G21" s="334"/>
      <c r="H21" s="455"/>
      <c r="I21" s="553"/>
      <c r="J21" s="394"/>
      <c r="K21" s="423"/>
      <c r="L21" s="334"/>
      <c r="M21" s="455"/>
      <c r="N21" s="461"/>
      <c r="O21" s="392"/>
      <c r="P21" s="422"/>
      <c r="Q21" s="334"/>
      <c r="R21" s="335"/>
      <c r="S21" s="335"/>
      <c r="T21" s="430"/>
      <c r="U21" s="422"/>
      <c r="V21" s="491"/>
      <c r="W21" s="228" t="s">
        <v>882</v>
      </c>
      <c r="X21" s="492"/>
    </row>
    <row r="22" spans="2:24" ht="19.5" customHeight="1">
      <c r="B22" s="334"/>
      <c r="C22" s="467" t="s">
        <v>563</v>
      </c>
      <c r="D22" s="543" t="s">
        <v>670</v>
      </c>
      <c r="E22" s="468">
        <v>1400</v>
      </c>
      <c r="F22" s="350"/>
      <c r="G22" s="334"/>
      <c r="H22" s="455"/>
      <c r="I22" s="544"/>
      <c r="J22" s="394"/>
      <c r="K22" s="423"/>
      <c r="L22" s="334"/>
      <c r="M22" s="455"/>
      <c r="N22" s="461"/>
      <c r="O22" s="392"/>
      <c r="P22" s="422"/>
      <c r="Q22" s="334"/>
      <c r="R22" s="335"/>
      <c r="S22" s="335"/>
      <c r="T22" s="430"/>
      <c r="U22" s="422"/>
      <c r="V22" s="491"/>
      <c r="W22" s="228"/>
      <c r="X22" s="492"/>
    </row>
    <row r="23" spans="2:24" ht="19.5" customHeight="1">
      <c r="B23" s="334"/>
      <c r="C23" s="467" t="s">
        <v>564</v>
      </c>
      <c r="D23" s="543" t="s">
        <v>670</v>
      </c>
      <c r="E23" s="468">
        <v>1500</v>
      </c>
      <c r="F23" s="350"/>
      <c r="G23" s="334"/>
      <c r="H23" s="455"/>
      <c r="I23" s="544"/>
      <c r="J23" s="394"/>
      <c r="K23" s="423"/>
      <c r="L23" s="334"/>
      <c r="M23" s="455"/>
      <c r="N23" s="461"/>
      <c r="O23" s="392"/>
      <c r="P23" s="422"/>
      <c r="Q23" s="334"/>
      <c r="R23" s="335"/>
      <c r="S23" s="335"/>
      <c r="T23" s="430"/>
      <c r="U23" s="422"/>
      <c r="V23" s="491"/>
      <c r="W23" s="228"/>
      <c r="X23" s="492"/>
    </row>
    <row r="24" spans="2:24" ht="19.5" customHeight="1">
      <c r="B24" s="334"/>
      <c r="C24" s="467" t="s">
        <v>565</v>
      </c>
      <c r="D24" s="543" t="s">
        <v>670</v>
      </c>
      <c r="E24" s="468">
        <v>1150</v>
      </c>
      <c r="F24" s="350"/>
      <c r="G24" s="334"/>
      <c r="H24" s="455"/>
      <c r="I24" s="544"/>
      <c r="J24" s="394"/>
      <c r="K24" s="423"/>
      <c r="L24" s="334"/>
      <c r="M24" s="455"/>
      <c r="N24" s="461"/>
      <c r="O24" s="392"/>
      <c r="P24" s="422"/>
      <c r="Q24" s="334"/>
      <c r="R24" s="335"/>
      <c r="S24" s="335"/>
      <c r="T24" s="430"/>
      <c r="U24" s="422"/>
      <c r="V24" s="491"/>
      <c r="W24" s="228"/>
      <c r="X24" s="492"/>
    </row>
    <row r="25" spans="2:24" ht="19.5" customHeight="1">
      <c r="B25" s="334"/>
      <c r="C25" s="467" t="s">
        <v>566</v>
      </c>
      <c r="D25" s="543" t="s">
        <v>663</v>
      </c>
      <c r="E25" s="468">
        <v>1150</v>
      </c>
      <c r="F25" s="350"/>
      <c r="G25" s="334"/>
      <c r="H25" s="455"/>
      <c r="I25" s="544"/>
      <c r="J25" s="394"/>
      <c r="K25" s="423"/>
      <c r="L25" s="334"/>
      <c r="M25" s="455"/>
      <c r="N25" s="461"/>
      <c r="O25" s="392"/>
      <c r="P25" s="422"/>
      <c r="Q25" s="334"/>
      <c r="R25" s="335"/>
      <c r="S25" s="335"/>
      <c r="T25" s="430"/>
      <c r="U25" s="422"/>
      <c r="V25" s="491"/>
      <c r="W25" s="228"/>
      <c r="X25" s="492"/>
    </row>
    <row r="26" spans="2:24" ht="19.5" customHeight="1">
      <c r="B26" s="334"/>
      <c r="C26" s="467" t="s">
        <v>567</v>
      </c>
      <c r="D26" s="543" t="s">
        <v>663</v>
      </c>
      <c r="E26" s="468">
        <v>1050</v>
      </c>
      <c r="F26" s="350"/>
      <c r="G26" s="334"/>
      <c r="H26" s="455"/>
      <c r="I26" s="544"/>
      <c r="J26" s="394"/>
      <c r="K26" s="423"/>
      <c r="L26" s="334"/>
      <c r="M26" s="455"/>
      <c r="N26" s="461"/>
      <c r="O26" s="392"/>
      <c r="P26" s="422"/>
      <c r="Q26" s="334"/>
      <c r="R26" s="335"/>
      <c r="S26" s="335"/>
      <c r="T26" s="430"/>
      <c r="U26" s="422"/>
      <c r="V26" s="491"/>
      <c r="W26" s="228"/>
      <c r="X26" s="492"/>
    </row>
    <row r="27" spans="2:24" ht="19.5" customHeight="1">
      <c r="B27" s="334"/>
      <c r="C27" s="467" t="s">
        <v>568</v>
      </c>
      <c r="D27" s="543" t="s">
        <v>670</v>
      </c>
      <c r="E27" s="468">
        <v>4750</v>
      </c>
      <c r="F27" s="350"/>
      <c r="G27" s="334"/>
      <c r="H27" s="455"/>
      <c r="I27" s="544"/>
      <c r="J27" s="394"/>
      <c r="K27" s="423"/>
      <c r="L27" s="334"/>
      <c r="M27" s="455"/>
      <c r="N27" s="461"/>
      <c r="O27" s="392"/>
      <c r="P27" s="422"/>
      <c r="Q27" s="334"/>
      <c r="R27" s="335"/>
      <c r="S27" s="335"/>
      <c r="T27" s="430"/>
      <c r="U27" s="422"/>
      <c r="V27" s="491"/>
      <c r="W27" s="228"/>
      <c r="X27" s="492"/>
    </row>
    <row r="28" spans="2:24" ht="19.5" customHeight="1">
      <c r="B28" s="334"/>
      <c r="C28" s="467" t="s">
        <v>569</v>
      </c>
      <c r="D28" s="543" t="s">
        <v>670</v>
      </c>
      <c r="E28" s="468">
        <v>1200</v>
      </c>
      <c r="F28" s="350"/>
      <c r="G28" s="334"/>
      <c r="H28" s="455"/>
      <c r="I28" s="544"/>
      <c r="J28" s="394"/>
      <c r="K28" s="423"/>
      <c r="L28" s="334"/>
      <c r="M28" s="455"/>
      <c r="N28" s="505"/>
      <c r="O28" s="392"/>
      <c r="P28" s="422"/>
      <c r="Q28" s="334"/>
      <c r="R28" s="335"/>
      <c r="S28" s="335"/>
      <c r="T28" s="430"/>
      <c r="U28" s="422"/>
      <c r="V28" s="491"/>
      <c r="W28" s="228"/>
      <c r="X28" s="492"/>
    </row>
    <row r="29" spans="2:24" ht="19.5" customHeight="1">
      <c r="B29" s="519"/>
      <c r="C29" s="467" t="s">
        <v>570</v>
      </c>
      <c r="D29" s="543" t="s">
        <v>663</v>
      </c>
      <c r="E29" s="468">
        <v>1150</v>
      </c>
      <c r="F29" s="350"/>
      <c r="G29" s="334"/>
      <c r="H29" s="405"/>
      <c r="I29" s="544"/>
      <c r="J29" s="394"/>
      <c r="K29" s="423"/>
      <c r="L29" s="334"/>
      <c r="M29" s="385"/>
      <c r="N29" s="391"/>
      <c r="O29" s="392"/>
      <c r="P29" s="422"/>
      <c r="Q29" s="334"/>
      <c r="R29" s="335"/>
      <c r="S29" s="335"/>
      <c r="T29" s="430"/>
      <c r="U29" s="422"/>
      <c r="V29" s="491"/>
      <c r="W29" s="228"/>
      <c r="X29" s="492"/>
    </row>
    <row r="30" spans="2:24" ht="19.5" customHeight="1">
      <c r="B30" s="354"/>
      <c r="C30" s="410"/>
      <c r="D30" s="442"/>
      <c r="E30" s="528"/>
      <c r="F30" s="444"/>
      <c r="G30" s="354"/>
      <c r="H30" s="412"/>
      <c r="I30" s="411"/>
      <c r="J30" s="443"/>
      <c r="K30" s="518"/>
      <c r="L30" s="354"/>
      <c r="M30" s="410"/>
      <c r="N30" s="445"/>
      <c r="O30" s="446"/>
      <c r="P30" s="447"/>
      <c r="Q30" s="354"/>
      <c r="R30" s="355"/>
      <c r="S30" s="355"/>
      <c r="T30" s="448"/>
      <c r="U30" s="447"/>
      <c r="V30" s="491"/>
      <c r="W30" s="228"/>
      <c r="X30" s="492"/>
    </row>
    <row r="31" spans="2:24" ht="19.5" customHeight="1">
      <c r="B31" s="768" t="s">
        <v>3</v>
      </c>
      <c r="C31" s="784"/>
      <c r="D31" s="784"/>
      <c r="E31" s="449">
        <f>SUM(E15:E30)</f>
        <v>27200</v>
      </c>
      <c r="F31" s="450">
        <f>SUM(F15:F30)</f>
        <v>0</v>
      </c>
      <c r="G31" s="768" t="s">
        <v>3</v>
      </c>
      <c r="H31" s="784"/>
      <c r="I31" s="784"/>
      <c r="J31" s="449">
        <f>SUM(J15:J17)</f>
        <v>0</v>
      </c>
      <c r="K31" s="426">
        <f>SUM(K15:K30)</f>
        <v>0</v>
      </c>
      <c r="L31" s="768" t="s">
        <v>3</v>
      </c>
      <c r="M31" s="784"/>
      <c r="N31" s="785"/>
      <c r="O31" s="427">
        <f>SUM(O15:O30)</f>
        <v>750</v>
      </c>
      <c r="P31" s="428">
        <f>SUM(P15:P30)</f>
        <v>0</v>
      </c>
      <c r="Q31" s="768" t="s">
        <v>3</v>
      </c>
      <c r="R31" s="784"/>
      <c r="S31" s="785"/>
      <c r="T31" s="424">
        <f>SUM(T15:T30)</f>
        <v>1600</v>
      </c>
      <c r="U31" s="428">
        <f>SUM(U15:U30)</f>
        <v>0</v>
      </c>
      <c r="V31" s="493"/>
      <c r="W31" s="235"/>
      <c r="X31" s="495"/>
    </row>
    <row r="32" spans="2:30" s="4" customFormat="1" ht="13.5" customHeight="1">
      <c r="B32" s="228" t="s">
        <v>858</v>
      </c>
      <c r="C32" s="168"/>
      <c r="D32" s="1"/>
      <c r="E32" s="668"/>
      <c r="F32" s="669"/>
      <c r="G32" s="1"/>
      <c r="H32" s="1"/>
      <c r="I32" s="1"/>
      <c r="J32" s="668"/>
      <c r="K32" s="670"/>
      <c r="L32" s="1"/>
      <c r="M32" s="1"/>
      <c r="N32" s="1"/>
      <c r="O32" s="668"/>
      <c r="P32" s="671"/>
      <c r="Q32" s="1"/>
      <c r="R32" s="1"/>
      <c r="S32" s="1"/>
      <c r="T32" s="668"/>
      <c r="U32" s="670"/>
      <c r="V32" s="1"/>
      <c r="W32" s="1"/>
      <c r="X32" s="1"/>
      <c r="Y32" s="668"/>
      <c r="Z32" s="671"/>
      <c r="AA32" s="672"/>
      <c r="AB32" s="673"/>
      <c r="AC32" s="674"/>
      <c r="AD32" s="672"/>
    </row>
    <row r="33" spans="2:29" s="4" customFormat="1" ht="14.25" customHeight="1">
      <c r="B33" s="735" t="s">
        <v>861</v>
      </c>
      <c r="C33" s="736"/>
      <c r="D33" s="736"/>
      <c r="E33" s="736"/>
      <c r="F33" s="736"/>
      <c r="G33" s="736"/>
      <c r="H33" s="736"/>
      <c r="I33" s="736"/>
      <c r="J33" s="736"/>
      <c r="K33" s="736"/>
      <c r="L33" s="736"/>
      <c r="M33" s="736"/>
      <c r="N33" s="736"/>
      <c r="O33" s="736"/>
      <c r="P33" s="736"/>
      <c r="Q33" s="736"/>
      <c r="R33" s="736"/>
      <c r="S33" s="736"/>
      <c r="T33" s="736"/>
      <c r="U33" s="736"/>
      <c r="V33" s="736"/>
      <c r="W33" s="736"/>
      <c r="X33" s="736"/>
      <c r="Y33" s="650"/>
      <c r="Z33" s="650"/>
      <c r="AA33" s="650"/>
      <c r="AB33" s="650"/>
      <c r="AC33" s="650"/>
    </row>
    <row r="34" spans="2:29" s="4" customFormat="1" ht="14.25" customHeight="1">
      <c r="B34" s="735" t="s">
        <v>859</v>
      </c>
      <c r="C34" s="736"/>
      <c r="D34" s="736"/>
      <c r="E34" s="736"/>
      <c r="F34" s="736"/>
      <c r="G34" s="736"/>
      <c r="H34" s="736"/>
      <c r="I34" s="736"/>
      <c r="J34" s="736"/>
      <c r="K34" s="736"/>
      <c r="L34" s="736"/>
      <c r="M34" s="736"/>
      <c r="N34" s="736"/>
      <c r="O34" s="736"/>
      <c r="P34" s="736"/>
      <c r="Q34" s="736"/>
      <c r="R34" s="736"/>
      <c r="S34" s="736"/>
      <c r="T34" s="736"/>
      <c r="U34" s="736"/>
      <c r="V34" s="736"/>
      <c r="W34" s="736"/>
      <c r="X34" s="736"/>
      <c r="Y34" s="736"/>
      <c r="Z34" s="736"/>
      <c r="AA34" s="736"/>
      <c r="AB34" s="736"/>
      <c r="AC34" s="736"/>
    </row>
    <row r="35" spans="2:29" s="4" customFormat="1" ht="13.5">
      <c r="B35" s="735" t="s">
        <v>860</v>
      </c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</row>
    <row r="36" spans="2:26" s="4" customFormat="1" ht="8.25" customHeight="1">
      <c r="B36" s="228"/>
      <c r="C36" s="1"/>
      <c r="D36" s="1"/>
      <c r="E36" s="668"/>
      <c r="F36" s="669"/>
      <c r="G36" s="1"/>
      <c r="H36" s="1"/>
      <c r="I36" s="1"/>
      <c r="J36" s="668"/>
      <c r="K36" s="670"/>
      <c r="L36" s="1"/>
      <c r="M36" s="1"/>
      <c r="N36" s="1"/>
      <c r="O36" s="668"/>
      <c r="P36" s="671"/>
      <c r="Q36" s="1"/>
      <c r="R36" s="1"/>
      <c r="S36" s="1"/>
      <c r="T36" s="668"/>
      <c r="U36" s="670"/>
      <c r="V36" s="1"/>
      <c r="W36" s="1"/>
      <c r="X36" s="1"/>
      <c r="Y36" s="668"/>
      <c r="Z36" s="671"/>
    </row>
    <row r="37" spans="2:24" ht="21" customHeight="1">
      <c r="B37" s="318" t="s">
        <v>686</v>
      </c>
      <c r="C37" s="319"/>
      <c r="E37" s="319"/>
      <c r="F37" s="319"/>
      <c r="J37" s="319"/>
      <c r="K37" s="319"/>
      <c r="M37" s="319"/>
      <c r="O37" s="319"/>
      <c r="P37" s="319"/>
      <c r="R37" s="320"/>
      <c r="T37" s="434"/>
      <c r="U37" s="326"/>
      <c r="W37" s="728" t="str">
        <f>'名古屋市集計表'!M30</f>
        <v>（2020年10月現在）</v>
      </c>
      <c r="X37" s="792"/>
    </row>
    <row r="38" ht="6" customHeight="1"/>
    <row r="39" ht="36.75" customHeight="1"/>
  </sheetData>
  <sheetProtection password="CCCF" sheet="1" selectLockedCells="1"/>
  <mergeCells count="44">
    <mergeCell ref="V3:W3"/>
    <mergeCell ref="E2:F2"/>
    <mergeCell ref="G2:L2"/>
    <mergeCell ref="M2:N2"/>
    <mergeCell ref="O2:S2"/>
    <mergeCell ref="T2:U2"/>
    <mergeCell ref="V2:X2"/>
    <mergeCell ref="G5:J5"/>
    <mergeCell ref="L5:O5"/>
    <mergeCell ref="E3:F3"/>
    <mergeCell ref="G3:L3"/>
    <mergeCell ref="M3:N3"/>
    <mergeCell ref="O3:S3"/>
    <mergeCell ref="Q5:T5"/>
    <mergeCell ref="T3:U3"/>
    <mergeCell ref="B12:D12"/>
    <mergeCell ref="G12:I12"/>
    <mergeCell ref="L12:N12"/>
    <mergeCell ref="Q12:S12"/>
    <mergeCell ref="C4:E4"/>
    <mergeCell ref="F4:G4"/>
    <mergeCell ref="H4:I4"/>
    <mergeCell ref="O4:P4"/>
    <mergeCell ref="Q4:R4"/>
    <mergeCell ref="B5:E5"/>
    <mergeCell ref="Q31:S31"/>
    <mergeCell ref="C13:E13"/>
    <mergeCell ref="F13:G13"/>
    <mergeCell ref="H13:I13"/>
    <mergeCell ref="O13:P13"/>
    <mergeCell ref="Q13:R13"/>
    <mergeCell ref="B14:E14"/>
    <mergeCell ref="G14:J14"/>
    <mergeCell ref="L14:O14"/>
    <mergeCell ref="B33:X33"/>
    <mergeCell ref="B34:AC34"/>
    <mergeCell ref="B35:AC35"/>
    <mergeCell ref="V5:X5"/>
    <mergeCell ref="V14:X14"/>
    <mergeCell ref="W37:X37"/>
    <mergeCell ref="Q14:T14"/>
    <mergeCell ref="B31:D31"/>
    <mergeCell ref="G31:I31"/>
    <mergeCell ref="L31:N31"/>
  </mergeCells>
  <conditionalFormatting sqref="F6">
    <cfRule type="expression" priority="34" dxfId="0" stopIfTrue="1">
      <formula>F6&gt;E6</formula>
    </cfRule>
  </conditionalFormatting>
  <conditionalFormatting sqref="F7">
    <cfRule type="expression" priority="33" dxfId="0" stopIfTrue="1">
      <formula>F7&gt;E7</formula>
    </cfRule>
  </conditionalFormatting>
  <conditionalFormatting sqref="F8">
    <cfRule type="expression" priority="32" dxfId="0" stopIfTrue="1">
      <formula>F8&gt;E8</formula>
    </cfRule>
  </conditionalFormatting>
  <conditionalFormatting sqref="F9">
    <cfRule type="expression" priority="31" dxfId="0" stopIfTrue="1">
      <formula>F9&gt;E9</formula>
    </cfRule>
  </conditionalFormatting>
  <conditionalFormatting sqref="F10">
    <cfRule type="expression" priority="30" dxfId="0" stopIfTrue="1">
      <formula>F10&gt;E10</formula>
    </cfRule>
  </conditionalFormatting>
  <conditionalFormatting sqref="F11">
    <cfRule type="expression" priority="29" dxfId="0" stopIfTrue="1">
      <formula>F11&gt;E11</formula>
    </cfRule>
  </conditionalFormatting>
  <conditionalFormatting sqref="F15">
    <cfRule type="expression" priority="28" dxfId="0" stopIfTrue="1">
      <formula>F15&gt;E15</formula>
    </cfRule>
  </conditionalFormatting>
  <conditionalFormatting sqref="F16">
    <cfRule type="expression" priority="27" dxfId="0" stopIfTrue="1">
      <formula>F16&gt;E16</formula>
    </cfRule>
  </conditionalFormatting>
  <conditionalFormatting sqref="F17">
    <cfRule type="expression" priority="26" dxfId="0" stopIfTrue="1">
      <formula>F17&gt;E17</formula>
    </cfRule>
  </conditionalFormatting>
  <conditionalFormatting sqref="F18">
    <cfRule type="expression" priority="25" dxfId="0" stopIfTrue="1">
      <formula>F18&gt;E18</formula>
    </cfRule>
  </conditionalFormatting>
  <conditionalFormatting sqref="F19">
    <cfRule type="expression" priority="24" dxfId="0" stopIfTrue="1">
      <formula>F19&gt;E19</formula>
    </cfRule>
  </conditionalFormatting>
  <conditionalFormatting sqref="F20">
    <cfRule type="expression" priority="23" dxfId="0" stopIfTrue="1">
      <formula>F20&gt;E20</formula>
    </cfRule>
  </conditionalFormatting>
  <conditionalFormatting sqref="F21">
    <cfRule type="expression" priority="22" dxfId="0" stopIfTrue="1">
      <formula>F21&gt;E21</formula>
    </cfRule>
  </conditionalFormatting>
  <conditionalFormatting sqref="F22">
    <cfRule type="expression" priority="21" dxfId="0" stopIfTrue="1">
      <formula>F22&gt;E22</formula>
    </cfRule>
  </conditionalFormatting>
  <conditionalFormatting sqref="F23">
    <cfRule type="expression" priority="20" dxfId="0" stopIfTrue="1">
      <formula>F23&gt;E23</formula>
    </cfRule>
  </conditionalFormatting>
  <conditionalFormatting sqref="F24">
    <cfRule type="expression" priority="19" dxfId="0" stopIfTrue="1">
      <formula>F24&gt;E24</formula>
    </cfRule>
  </conditionalFormatting>
  <conditionalFormatting sqref="F25">
    <cfRule type="expression" priority="18" dxfId="0" stopIfTrue="1">
      <formula>F25&gt;E25</formula>
    </cfRule>
  </conditionalFormatting>
  <conditionalFormatting sqref="F26">
    <cfRule type="expression" priority="17" dxfId="0" stopIfTrue="1">
      <formula>F26&gt;E26</formula>
    </cfRule>
  </conditionalFormatting>
  <conditionalFormatting sqref="F27">
    <cfRule type="expression" priority="16" dxfId="0" stopIfTrue="1">
      <formula>F27&gt;E27</formula>
    </cfRule>
  </conditionalFormatting>
  <conditionalFormatting sqref="F28">
    <cfRule type="expression" priority="15" dxfId="0" stopIfTrue="1">
      <formula>F28&gt;E28</formula>
    </cfRule>
  </conditionalFormatting>
  <conditionalFormatting sqref="F29">
    <cfRule type="expression" priority="14" dxfId="0" stopIfTrue="1">
      <formula>F29&gt;E29</formula>
    </cfRule>
  </conditionalFormatting>
  <conditionalFormatting sqref="U15">
    <cfRule type="expression" priority="11" dxfId="0" stopIfTrue="1">
      <formula>U15&gt;T15</formula>
    </cfRule>
  </conditionalFormatting>
  <conditionalFormatting sqref="U16">
    <cfRule type="expression" priority="10" dxfId="0" stopIfTrue="1">
      <formula>U16&gt;T16</formula>
    </cfRule>
  </conditionalFormatting>
  <conditionalFormatting sqref="U17">
    <cfRule type="expression" priority="9" dxfId="0" stopIfTrue="1">
      <formula>U17&gt;T17</formula>
    </cfRule>
  </conditionalFormatting>
  <conditionalFormatting sqref="U18">
    <cfRule type="expression" priority="8" dxfId="0" stopIfTrue="1">
      <formula>U18&gt;T18</formula>
    </cfRule>
  </conditionalFormatting>
  <conditionalFormatting sqref="P6">
    <cfRule type="expression" priority="7" dxfId="0" stopIfTrue="1">
      <formula>P6&gt;O6</formula>
    </cfRule>
  </conditionalFormatting>
  <conditionalFormatting sqref="P7">
    <cfRule type="expression" priority="6" dxfId="0" stopIfTrue="1">
      <formula>P7&gt;O7</formula>
    </cfRule>
  </conditionalFormatting>
  <conditionalFormatting sqref="U6">
    <cfRule type="expression" priority="5" dxfId="0" stopIfTrue="1">
      <formula>U6&gt;T6</formula>
    </cfRule>
  </conditionalFormatting>
  <conditionalFormatting sqref="U7">
    <cfRule type="expression" priority="4" dxfId="0" stopIfTrue="1">
      <formula>U7&gt;T7</formula>
    </cfRule>
  </conditionalFormatting>
  <conditionalFormatting sqref="U8">
    <cfRule type="expression" priority="3" dxfId="0" stopIfTrue="1">
      <formula>U8&gt;T8</formula>
    </cfRule>
  </conditionalFormatting>
  <conditionalFormatting sqref="P15">
    <cfRule type="expression" priority="2" dxfId="0" stopIfTrue="1">
      <formula>P15&gt;O15</formula>
    </cfRule>
  </conditionalFormatting>
  <conditionalFormatting sqref="P16">
    <cfRule type="expression" priority="1" dxfId="0" stopIfTrue="1">
      <formula>P16&gt;O16</formula>
    </cfRule>
  </conditionalFormatting>
  <dataValidations count="3">
    <dataValidation operator="lessThanOrEqual" allowBlank="1" showInputMessage="1" showErrorMessage="1" sqref="O18:O30 I30 C30:E30 H29:H30 M29:N30 J8 B32:B36 C36:Z36 C32:Z32 T9:T11 S6:S11 R9:R11 N6:N11 M9:M11 O9:O11"/>
    <dataValidation type="custom" allowBlank="1" showInputMessage="1" showErrorMessage="1" sqref="K15 K6">
      <formula1>AND(K15&lt;=J15,MOD(K15,50)=0)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1 P6:P7 U6:U8 F15:F29 P15:P16 U15:U18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ET41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bestFit="1" customWidth="1"/>
    <col min="5" max="5" width="8.1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75390625" style="318" customWidth="1"/>
    <col min="21" max="21" width="8.75390625" style="318" customWidth="1"/>
    <col min="22" max="22" width="0.74609375" style="318" customWidth="1"/>
    <col min="23" max="23" width="21.125" style="318" customWidth="1"/>
    <col min="24" max="24" width="8.625" style="318" customWidth="1"/>
    <col min="25" max="25" width="1.25" style="318" customWidth="1"/>
    <col min="26" max="16384" width="9.00390625" style="318" customWidth="1"/>
  </cols>
  <sheetData>
    <row r="1" spans="7:150" ht="12.7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T1" s="319"/>
    </row>
    <row r="2" spans="2:150" ht="33" customHeight="1">
      <c r="B2" s="163" t="s">
        <v>273</v>
      </c>
      <c r="C2" s="163"/>
      <c r="D2" s="163"/>
      <c r="E2" s="782" t="s">
        <v>6</v>
      </c>
      <c r="F2" s="783"/>
      <c r="G2" s="770">
        <f>'名古屋市集計表'!E3</f>
        <v>0</v>
      </c>
      <c r="H2" s="770"/>
      <c r="I2" s="770"/>
      <c r="J2" s="770"/>
      <c r="K2" s="770"/>
      <c r="L2" s="770"/>
      <c r="M2" s="782" t="s">
        <v>7</v>
      </c>
      <c r="N2" s="783"/>
      <c r="O2" s="765">
        <f>'名古屋市集計表'!I3</f>
        <v>0</v>
      </c>
      <c r="P2" s="766"/>
      <c r="Q2" s="766"/>
      <c r="R2" s="766"/>
      <c r="S2" s="767"/>
      <c r="T2" s="782" t="s">
        <v>8</v>
      </c>
      <c r="U2" s="783"/>
      <c r="V2" s="765">
        <f>'名古屋市集計表'!M3</f>
        <v>0</v>
      </c>
      <c r="W2" s="766"/>
      <c r="X2" s="793"/>
      <c r="ET2" s="319"/>
    </row>
    <row r="3" spans="2:24" ht="33" customHeight="1">
      <c r="B3" s="327"/>
      <c r="C3" s="327"/>
      <c r="D3" s="327"/>
      <c r="E3" s="774" t="s">
        <v>9</v>
      </c>
      <c r="F3" s="775"/>
      <c r="G3" s="778">
        <f>'名古屋市集計表'!E4</f>
        <v>0</v>
      </c>
      <c r="H3" s="778"/>
      <c r="I3" s="778"/>
      <c r="J3" s="778"/>
      <c r="K3" s="778"/>
      <c r="L3" s="778"/>
      <c r="M3" s="774" t="s">
        <v>10</v>
      </c>
      <c r="N3" s="775"/>
      <c r="O3" s="794">
        <f>'名古屋市集計表'!I4</f>
        <v>0</v>
      </c>
      <c r="P3" s="795"/>
      <c r="Q3" s="795"/>
      <c r="R3" s="795"/>
      <c r="S3" s="796"/>
      <c r="T3" s="774" t="s">
        <v>11</v>
      </c>
      <c r="U3" s="775"/>
      <c r="V3" s="797">
        <f>SUM(O4)</f>
        <v>0</v>
      </c>
      <c r="W3" s="798"/>
      <c r="X3" s="343" t="s">
        <v>2</v>
      </c>
    </row>
    <row r="4" spans="2:47" ht="28.5" customHeight="1">
      <c r="B4" s="319" t="s">
        <v>291</v>
      </c>
      <c r="C4" s="791" t="s">
        <v>575</v>
      </c>
      <c r="D4" s="791"/>
      <c r="E4" s="791"/>
      <c r="F4" s="786" t="s">
        <v>17</v>
      </c>
      <c r="G4" s="786"/>
      <c r="H4" s="787">
        <f>SUM(E35+J35+O35+T35)</f>
        <v>51600</v>
      </c>
      <c r="I4" s="786"/>
      <c r="J4" s="160" t="s">
        <v>2</v>
      </c>
      <c r="K4" s="160" t="s">
        <v>275</v>
      </c>
      <c r="L4" s="161"/>
      <c r="M4" s="162" t="s">
        <v>274</v>
      </c>
      <c r="N4" s="161"/>
      <c r="O4" s="788">
        <f>SUM(F35+K35+P35+U35)</f>
        <v>0</v>
      </c>
      <c r="P4" s="789"/>
      <c r="Q4" s="790" t="s">
        <v>2</v>
      </c>
      <c r="R4" s="790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</row>
    <row r="5" spans="2:24" ht="19.5" customHeight="1">
      <c r="B5" s="768" t="s">
        <v>278</v>
      </c>
      <c r="C5" s="784"/>
      <c r="D5" s="784"/>
      <c r="E5" s="784"/>
      <c r="F5" s="346" t="s">
        <v>276</v>
      </c>
      <c r="G5" s="768" t="s">
        <v>279</v>
      </c>
      <c r="H5" s="784"/>
      <c r="I5" s="784"/>
      <c r="J5" s="785"/>
      <c r="K5" s="324" t="s">
        <v>276</v>
      </c>
      <c r="L5" s="768" t="s">
        <v>280</v>
      </c>
      <c r="M5" s="784"/>
      <c r="N5" s="784"/>
      <c r="O5" s="784"/>
      <c r="P5" s="339" t="s">
        <v>276</v>
      </c>
      <c r="Q5" s="784" t="s">
        <v>277</v>
      </c>
      <c r="R5" s="784"/>
      <c r="S5" s="784"/>
      <c r="T5" s="785"/>
      <c r="U5" s="324" t="s">
        <v>276</v>
      </c>
      <c r="V5" s="768" t="s">
        <v>642</v>
      </c>
      <c r="W5" s="784"/>
      <c r="X5" s="769"/>
    </row>
    <row r="6" spans="2:24" ht="18" customHeight="1">
      <c r="B6" s="498"/>
      <c r="C6" s="453" t="s">
        <v>576</v>
      </c>
      <c r="D6" s="543" t="s">
        <v>663</v>
      </c>
      <c r="E6" s="525">
        <v>2300</v>
      </c>
      <c r="F6" s="662"/>
      <c r="G6" s="330"/>
      <c r="H6" s="455"/>
      <c r="I6" s="544"/>
      <c r="J6" s="458"/>
      <c r="K6" s="506"/>
      <c r="L6" s="330"/>
      <c r="M6" s="453" t="s">
        <v>577</v>
      </c>
      <c r="N6" s="383"/>
      <c r="O6" s="525">
        <v>950</v>
      </c>
      <c r="P6" s="662"/>
      <c r="Q6" s="384"/>
      <c r="R6" s="453" t="s">
        <v>592</v>
      </c>
      <c r="S6" s="383"/>
      <c r="T6" s="525">
        <v>1100</v>
      </c>
      <c r="U6" s="662"/>
      <c r="V6" s="491"/>
      <c r="W6" s="228" t="s">
        <v>676</v>
      </c>
      <c r="X6" s="492"/>
    </row>
    <row r="7" spans="2:24" ht="18" customHeight="1">
      <c r="B7" s="499"/>
      <c r="C7" s="455" t="s">
        <v>577</v>
      </c>
      <c r="D7" s="543" t="s">
        <v>640</v>
      </c>
      <c r="E7" s="468">
        <v>2000</v>
      </c>
      <c r="F7" s="350"/>
      <c r="G7" s="334"/>
      <c r="H7" s="477"/>
      <c r="I7" s="551"/>
      <c r="J7" s="540"/>
      <c r="K7" s="337"/>
      <c r="L7" s="334"/>
      <c r="M7" s="455" t="s">
        <v>597</v>
      </c>
      <c r="N7" s="386"/>
      <c r="O7" s="463">
        <v>700</v>
      </c>
      <c r="P7" s="350"/>
      <c r="Q7" s="388"/>
      <c r="R7" s="455" t="s">
        <v>576</v>
      </c>
      <c r="S7" s="386"/>
      <c r="T7" s="463">
        <v>1100</v>
      </c>
      <c r="U7" s="350"/>
      <c r="V7" s="491"/>
      <c r="W7" s="497" t="s">
        <v>883</v>
      </c>
      <c r="X7" s="492"/>
    </row>
    <row r="8" spans="2:24" ht="18" customHeight="1">
      <c r="B8" s="499"/>
      <c r="C8" s="455" t="s">
        <v>578</v>
      </c>
      <c r="D8" s="543" t="s">
        <v>640</v>
      </c>
      <c r="E8" s="468">
        <v>1150</v>
      </c>
      <c r="F8" s="350"/>
      <c r="G8" s="519"/>
      <c r="H8" s="455"/>
      <c r="I8" s="552"/>
      <c r="J8" s="468"/>
      <c r="K8" s="506"/>
      <c r="L8" s="334"/>
      <c r="M8" s="455" t="s">
        <v>604</v>
      </c>
      <c r="N8" s="386"/>
      <c r="O8" s="463">
        <v>550</v>
      </c>
      <c r="P8" s="350"/>
      <c r="Q8" s="388"/>
      <c r="R8" s="455" t="s">
        <v>605</v>
      </c>
      <c r="S8" s="386"/>
      <c r="T8" s="463">
        <v>100</v>
      </c>
      <c r="U8" s="350"/>
      <c r="V8" s="491"/>
      <c r="W8" s="521" t="s">
        <v>677</v>
      </c>
      <c r="X8" s="492"/>
    </row>
    <row r="9" spans="2:24" ht="18" customHeight="1">
      <c r="B9" s="499"/>
      <c r="C9" s="455" t="s">
        <v>579</v>
      </c>
      <c r="D9" s="543" t="s">
        <v>640</v>
      </c>
      <c r="E9" s="468">
        <v>1200</v>
      </c>
      <c r="F9" s="350"/>
      <c r="G9" s="334"/>
      <c r="H9" s="467"/>
      <c r="I9" s="550"/>
      <c r="J9" s="463"/>
      <c r="K9" s="337"/>
      <c r="L9" s="334"/>
      <c r="M9" s="467"/>
      <c r="N9" s="409"/>
      <c r="O9" s="463"/>
      <c r="P9" s="690"/>
      <c r="Q9" s="388"/>
      <c r="R9" s="455" t="s">
        <v>218</v>
      </c>
      <c r="S9" s="386"/>
      <c r="T9" s="463">
        <v>700</v>
      </c>
      <c r="U9" s="350"/>
      <c r="V9" s="491"/>
      <c r="W9" s="228"/>
      <c r="X9" s="492"/>
    </row>
    <row r="10" spans="2:24" ht="18" customHeight="1">
      <c r="B10" s="499"/>
      <c r="C10" s="455" t="s">
        <v>580</v>
      </c>
      <c r="D10" s="543" t="s">
        <v>640</v>
      </c>
      <c r="E10" s="468">
        <v>2450</v>
      </c>
      <c r="F10" s="350"/>
      <c r="G10" s="334"/>
      <c r="H10" s="455"/>
      <c r="I10" s="544"/>
      <c r="J10" s="458"/>
      <c r="K10" s="337"/>
      <c r="L10" s="334"/>
      <c r="M10" s="455"/>
      <c r="N10" s="386"/>
      <c r="O10" s="458"/>
      <c r="P10" s="418"/>
      <c r="Q10" s="388"/>
      <c r="R10" s="467"/>
      <c r="S10" s="409"/>
      <c r="T10" s="463"/>
      <c r="U10" s="337"/>
      <c r="V10" s="491"/>
      <c r="W10" s="228"/>
      <c r="X10" s="492"/>
    </row>
    <row r="11" spans="2:24" ht="18" customHeight="1">
      <c r="B11" s="499"/>
      <c r="C11" s="455" t="s">
        <v>581</v>
      </c>
      <c r="D11" s="543" t="s">
        <v>640</v>
      </c>
      <c r="E11" s="468">
        <v>2000</v>
      </c>
      <c r="F11" s="350"/>
      <c r="G11" s="334"/>
      <c r="H11" s="455"/>
      <c r="I11" s="544"/>
      <c r="J11" s="458"/>
      <c r="K11" s="337"/>
      <c r="L11" s="334"/>
      <c r="M11" s="455"/>
      <c r="N11" s="386"/>
      <c r="O11" s="458"/>
      <c r="P11" s="418"/>
      <c r="Q11" s="388"/>
      <c r="R11" s="455"/>
      <c r="S11" s="386"/>
      <c r="T11" s="458"/>
      <c r="U11" s="337"/>
      <c r="V11" s="491"/>
      <c r="W11" s="228"/>
      <c r="X11" s="492"/>
    </row>
    <row r="12" spans="2:24" ht="18" customHeight="1">
      <c r="B12" s="499"/>
      <c r="C12" s="455" t="s">
        <v>582</v>
      </c>
      <c r="D12" s="543" t="s">
        <v>640</v>
      </c>
      <c r="E12" s="468">
        <v>1850</v>
      </c>
      <c r="F12" s="350"/>
      <c r="G12" s="334"/>
      <c r="H12" s="455"/>
      <c r="I12" s="544"/>
      <c r="J12" s="458"/>
      <c r="K12" s="337"/>
      <c r="L12" s="334"/>
      <c r="M12" s="385"/>
      <c r="N12" s="386"/>
      <c r="O12" s="387"/>
      <c r="P12" s="418"/>
      <c r="Q12" s="388"/>
      <c r="R12" s="455"/>
      <c r="S12" s="386"/>
      <c r="T12" s="458"/>
      <c r="U12" s="337"/>
      <c r="V12" s="491"/>
      <c r="W12" s="228"/>
      <c r="X12" s="492"/>
    </row>
    <row r="13" spans="2:24" ht="18" customHeight="1">
      <c r="B13" s="499"/>
      <c r="C13" s="467" t="s">
        <v>583</v>
      </c>
      <c r="D13" s="543" t="s">
        <v>640</v>
      </c>
      <c r="E13" s="468">
        <v>2100</v>
      </c>
      <c r="F13" s="350"/>
      <c r="G13" s="334"/>
      <c r="H13" s="455"/>
      <c r="I13" s="544"/>
      <c r="J13" s="458"/>
      <c r="K13" s="337"/>
      <c r="L13" s="334"/>
      <c r="M13" s="385"/>
      <c r="N13" s="386"/>
      <c r="O13" s="387"/>
      <c r="P13" s="418"/>
      <c r="Q13" s="388"/>
      <c r="R13" s="385"/>
      <c r="S13" s="386"/>
      <c r="T13" s="387"/>
      <c r="U13" s="337"/>
      <c r="V13" s="491"/>
      <c r="W13" s="228"/>
      <c r="X13" s="492"/>
    </row>
    <row r="14" spans="2:24" ht="18" customHeight="1">
      <c r="B14" s="499"/>
      <c r="C14" s="467" t="s">
        <v>584</v>
      </c>
      <c r="D14" s="543" t="s">
        <v>640</v>
      </c>
      <c r="E14" s="693">
        <v>3150</v>
      </c>
      <c r="F14" s="350"/>
      <c r="G14" s="334"/>
      <c r="H14" s="455"/>
      <c r="I14" s="544"/>
      <c r="J14" s="389"/>
      <c r="K14" s="337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228"/>
      <c r="X14" s="492"/>
    </row>
    <row r="15" spans="2:24" ht="18" customHeight="1">
      <c r="B15" s="499"/>
      <c r="C15" s="467" t="s">
        <v>585</v>
      </c>
      <c r="D15" s="543" t="s">
        <v>640</v>
      </c>
      <c r="E15" s="468">
        <v>1200</v>
      </c>
      <c r="F15" s="350"/>
      <c r="G15" s="334"/>
      <c r="H15" s="455"/>
      <c r="I15" s="544"/>
      <c r="J15" s="387"/>
      <c r="K15" s="337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228"/>
      <c r="X15" s="492"/>
    </row>
    <row r="16" spans="2:24" ht="18" customHeight="1">
      <c r="B16" s="499" t="s">
        <v>645</v>
      </c>
      <c r="C16" s="467" t="s">
        <v>586</v>
      </c>
      <c r="D16" s="543" t="s">
        <v>640</v>
      </c>
      <c r="E16" s="468">
        <v>1800</v>
      </c>
      <c r="F16" s="350"/>
      <c r="G16" s="334"/>
      <c r="H16" s="455"/>
      <c r="I16" s="544"/>
      <c r="J16" s="387"/>
      <c r="K16" s="337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228" t="s">
        <v>682</v>
      </c>
      <c r="X16" s="492"/>
    </row>
    <row r="17" spans="2:24" ht="18" customHeight="1">
      <c r="B17" s="499" t="s">
        <v>646</v>
      </c>
      <c r="C17" s="467" t="s">
        <v>587</v>
      </c>
      <c r="D17" s="543" t="s">
        <v>670</v>
      </c>
      <c r="E17" s="468">
        <v>900</v>
      </c>
      <c r="F17" s="350"/>
      <c r="G17" s="334"/>
      <c r="H17" s="455"/>
      <c r="I17" s="544"/>
      <c r="J17" s="387"/>
      <c r="K17" s="337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228" t="s">
        <v>699</v>
      </c>
      <c r="X17" s="492"/>
    </row>
    <row r="18" spans="2:24" ht="18" customHeight="1">
      <c r="B18" s="499"/>
      <c r="C18" s="467" t="s">
        <v>588</v>
      </c>
      <c r="D18" s="543" t="s">
        <v>670</v>
      </c>
      <c r="E18" s="468">
        <v>1900</v>
      </c>
      <c r="F18" s="350"/>
      <c r="G18" s="334"/>
      <c r="H18" s="455"/>
      <c r="I18" s="544"/>
      <c r="J18" s="387"/>
      <c r="K18" s="337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228"/>
      <c r="X18" s="492"/>
    </row>
    <row r="19" spans="2:24" ht="18" customHeight="1">
      <c r="B19" s="499" t="s">
        <v>647</v>
      </c>
      <c r="C19" s="467" t="s">
        <v>589</v>
      </c>
      <c r="D19" s="543" t="s">
        <v>640</v>
      </c>
      <c r="E19" s="693">
        <v>2650</v>
      </c>
      <c r="F19" s="350"/>
      <c r="G19" s="334"/>
      <c r="H19" s="455"/>
      <c r="I19" s="544"/>
      <c r="J19" s="387"/>
      <c r="K19" s="337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228" t="s">
        <v>788</v>
      </c>
      <c r="X19" s="492"/>
    </row>
    <row r="20" spans="2:24" ht="18" customHeight="1">
      <c r="B20" s="499"/>
      <c r="C20" s="467" t="s">
        <v>590</v>
      </c>
      <c r="D20" s="543" t="s">
        <v>640</v>
      </c>
      <c r="E20" s="468">
        <v>1050</v>
      </c>
      <c r="F20" s="350"/>
      <c r="G20" s="334"/>
      <c r="H20" s="455"/>
      <c r="I20" s="544"/>
      <c r="J20" s="387"/>
      <c r="K20" s="337"/>
      <c r="L20" s="334"/>
      <c r="M20" s="385"/>
      <c r="N20" s="386"/>
      <c r="O20" s="387"/>
      <c r="P20" s="390"/>
      <c r="Q20" s="388"/>
      <c r="R20" s="385"/>
      <c r="S20" s="386"/>
      <c r="T20" s="387"/>
      <c r="U20" s="337"/>
      <c r="V20" s="491"/>
      <c r="W20" s="228"/>
      <c r="X20" s="492"/>
    </row>
    <row r="21" spans="2:24" ht="18" customHeight="1">
      <c r="B21" s="499"/>
      <c r="C21" s="455" t="s">
        <v>591</v>
      </c>
      <c r="D21" s="543" t="s">
        <v>640</v>
      </c>
      <c r="E21" s="468">
        <v>2050</v>
      </c>
      <c r="F21" s="350"/>
      <c r="G21" s="334"/>
      <c r="H21" s="455"/>
      <c r="I21" s="544"/>
      <c r="J21" s="387"/>
      <c r="K21" s="337"/>
      <c r="L21" s="334"/>
      <c r="M21" s="385"/>
      <c r="N21" s="386"/>
      <c r="O21" s="387"/>
      <c r="P21" s="390"/>
      <c r="Q21" s="388"/>
      <c r="R21" s="385"/>
      <c r="S21" s="386"/>
      <c r="T21" s="387"/>
      <c r="U21" s="337"/>
      <c r="V21" s="491"/>
      <c r="W21" s="228"/>
      <c r="X21" s="492"/>
    </row>
    <row r="22" spans="2:24" ht="18" customHeight="1">
      <c r="B22" s="499"/>
      <c r="C22" s="455" t="s">
        <v>593</v>
      </c>
      <c r="D22" s="543" t="s">
        <v>640</v>
      </c>
      <c r="E22" s="468">
        <v>1250</v>
      </c>
      <c r="F22" s="350"/>
      <c r="G22" s="334"/>
      <c r="H22" s="455"/>
      <c r="I22" s="544"/>
      <c r="J22" s="387"/>
      <c r="K22" s="337"/>
      <c r="L22" s="334"/>
      <c r="M22" s="385"/>
      <c r="N22" s="386"/>
      <c r="O22" s="387"/>
      <c r="P22" s="390"/>
      <c r="Q22" s="388"/>
      <c r="R22" s="385"/>
      <c r="S22" s="386"/>
      <c r="T22" s="387"/>
      <c r="U22" s="337"/>
      <c r="V22" s="491"/>
      <c r="W22" s="228"/>
      <c r="X22" s="492"/>
    </row>
    <row r="23" spans="2:24" ht="18" customHeight="1">
      <c r="B23" s="499"/>
      <c r="C23" s="455" t="s">
        <v>594</v>
      </c>
      <c r="D23" s="543" t="s">
        <v>640</v>
      </c>
      <c r="E23" s="468">
        <v>1050</v>
      </c>
      <c r="F23" s="350"/>
      <c r="G23" s="334"/>
      <c r="H23" s="455"/>
      <c r="I23" s="544"/>
      <c r="J23" s="387"/>
      <c r="K23" s="337"/>
      <c r="L23" s="334"/>
      <c r="M23" s="385"/>
      <c r="N23" s="386"/>
      <c r="O23" s="387"/>
      <c r="P23" s="390"/>
      <c r="Q23" s="388"/>
      <c r="R23" s="385"/>
      <c r="S23" s="386"/>
      <c r="T23" s="387"/>
      <c r="U23" s="337"/>
      <c r="V23" s="491"/>
      <c r="W23" s="228"/>
      <c r="X23" s="492"/>
    </row>
    <row r="24" spans="2:24" ht="18" customHeight="1">
      <c r="B24" s="499"/>
      <c r="C24" s="455" t="s">
        <v>595</v>
      </c>
      <c r="D24" s="543" t="s">
        <v>640</v>
      </c>
      <c r="E24" s="468">
        <v>1350</v>
      </c>
      <c r="F24" s="350"/>
      <c r="G24" s="334"/>
      <c r="H24" s="455"/>
      <c r="I24" s="544"/>
      <c r="J24" s="387"/>
      <c r="K24" s="337"/>
      <c r="L24" s="334"/>
      <c r="M24" s="385"/>
      <c r="N24" s="386"/>
      <c r="O24" s="387"/>
      <c r="P24" s="390"/>
      <c r="Q24" s="388"/>
      <c r="R24" s="385"/>
      <c r="S24" s="386"/>
      <c r="T24" s="387"/>
      <c r="U24" s="337"/>
      <c r="V24" s="491"/>
      <c r="W24" s="228"/>
      <c r="X24" s="492"/>
    </row>
    <row r="25" spans="2:24" ht="18" customHeight="1">
      <c r="B25" s="499"/>
      <c r="C25" s="455" t="s">
        <v>596</v>
      </c>
      <c r="D25" s="543" t="s">
        <v>640</v>
      </c>
      <c r="E25" s="468">
        <v>2000</v>
      </c>
      <c r="F25" s="350"/>
      <c r="G25" s="334"/>
      <c r="H25" s="477"/>
      <c r="I25" s="551"/>
      <c r="J25" s="540"/>
      <c r="K25" s="337"/>
      <c r="L25" s="334"/>
      <c r="M25" s="385"/>
      <c r="N25" s="386"/>
      <c r="O25" s="387"/>
      <c r="P25" s="390"/>
      <c r="Q25" s="388"/>
      <c r="R25" s="385"/>
      <c r="S25" s="386"/>
      <c r="T25" s="387"/>
      <c r="U25" s="337"/>
      <c r="V25" s="491"/>
      <c r="W25" s="228"/>
      <c r="X25" s="492"/>
    </row>
    <row r="26" spans="2:24" ht="18" customHeight="1">
      <c r="B26" s="499" t="s">
        <v>648</v>
      </c>
      <c r="C26" s="467" t="s">
        <v>597</v>
      </c>
      <c r="D26" s="543" t="s">
        <v>640</v>
      </c>
      <c r="E26" s="468">
        <v>1950</v>
      </c>
      <c r="F26" s="350"/>
      <c r="G26" s="334"/>
      <c r="H26" s="455"/>
      <c r="I26" s="552"/>
      <c r="J26" s="468"/>
      <c r="K26" s="337"/>
      <c r="L26" s="334"/>
      <c r="M26" s="385"/>
      <c r="N26" s="386"/>
      <c r="O26" s="387"/>
      <c r="P26" s="390"/>
      <c r="Q26" s="388"/>
      <c r="R26" s="385"/>
      <c r="S26" s="386"/>
      <c r="T26" s="387"/>
      <c r="U26" s="337"/>
      <c r="V26" s="491"/>
      <c r="W26" s="228" t="s">
        <v>903</v>
      </c>
      <c r="X26" s="492"/>
    </row>
    <row r="27" spans="2:24" ht="18" customHeight="1">
      <c r="B27" s="499" t="s">
        <v>649</v>
      </c>
      <c r="C27" s="467" t="s">
        <v>598</v>
      </c>
      <c r="D27" s="543" t="s">
        <v>670</v>
      </c>
      <c r="E27" s="468">
        <v>2400</v>
      </c>
      <c r="F27" s="350"/>
      <c r="G27" s="334"/>
      <c r="H27" s="455"/>
      <c r="I27" s="544"/>
      <c r="J27" s="408"/>
      <c r="K27" s="337"/>
      <c r="L27" s="334"/>
      <c r="M27" s="405"/>
      <c r="N27" s="409"/>
      <c r="O27" s="408"/>
      <c r="P27" s="418"/>
      <c r="Q27" s="419"/>
      <c r="R27" s="405"/>
      <c r="S27" s="409"/>
      <c r="T27" s="408"/>
      <c r="U27" s="337"/>
      <c r="V27" s="491"/>
      <c r="W27" s="228" t="s">
        <v>902</v>
      </c>
      <c r="X27" s="492"/>
    </row>
    <row r="28" spans="2:24" ht="18" customHeight="1">
      <c r="B28" s="499"/>
      <c r="C28" s="455" t="s">
        <v>599</v>
      </c>
      <c r="D28" s="543" t="s">
        <v>640</v>
      </c>
      <c r="E28" s="468">
        <v>1700</v>
      </c>
      <c r="F28" s="350"/>
      <c r="G28" s="334"/>
      <c r="H28" s="455"/>
      <c r="I28" s="544"/>
      <c r="J28" s="408"/>
      <c r="K28" s="337"/>
      <c r="L28" s="334"/>
      <c r="M28" s="405"/>
      <c r="N28" s="409"/>
      <c r="O28" s="408"/>
      <c r="P28" s="418"/>
      <c r="Q28" s="419"/>
      <c r="R28" s="405"/>
      <c r="S28" s="409"/>
      <c r="T28" s="408"/>
      <c r="U28" s="337"/>
      <c r="V28" s="491"/>
      <c r="W28" s="228"/>
      <c r="X28" s="492"/>
    </row>
    <row r="29" spans="2:24" ht="18" customHeight="1">
      <c r="B29" s="499"/>
      <c r="C29" s="455" t="s">
        <v>600</v>
      </c>
      <c r="D29" s="543" t="s">
        <v>640</v>
      </c>
      <c r="E29" s="468">
        <v>800</v>
      </c>
      <c r="F29" s="350"/>
      <c r="G29" s="334"/>
      <c r="H29" s="455"/>
      <c r="I29" s="544"/>
      <c r="J29" s="408"/>
      <c r="K29" s="337"/>
      <c r="L29" s="334"/>
      <c r="M29" s="405"/>
      <c r="N29" s="409"/>
      <c r="O29" s="408"/>
      <c r="P29" s="418"/>
      <c r="Q29" s="419"/>
      <c r="R29" s="405"/>
      <c r="S29" s="409"/>
      <c r="T29" s="408"/>
      <c r="U29" s="337"/>
      <c r="V29" s="491"/>
      <c r="W29" s="228"/>
      <c r="X29" s="492"/>
    </row>
    <row r="30" spans="2:24" ht="18" customHeight="1">
      <c r="B30" s="499"/>
      <c r="C30" s="455" t="s">
        <v>601</v>
      </c>
      <c r="D30" s="544" t="s">
        <v>640</v>
      </c>
      <c r="E30" s="468">
        <v>1950</v>
      </c>
      <c r="F30" s="350"/>
      <c r="G30" s="334"/>
      <c r="H30" s="455"/>
      <c r="I30" s="544"/>
      <c r="J30" s="408"/>
      <c r="K30" s="337"/>
      <c r="L30" s="334"/>
      <c r="M30" s="405"/>
      <c r="N30" s="409"/>
      <c r="O30" s="408"/>
      <c r="P30" s="418"/>
      <c r="Q30" s="419"/>
      <c r="R30" s="405"/>
      <c r="S30" s="409"/>
      <c r="T30" s="408"/>
      <c r="U30" s="337"/>
      <c r="V30" s="491"/>
      <c r="W30" s="228"/>
      <c r="X30" s="492"/>
    </row>
    <row r="31" spans="2:24" ht="18" customHeight="1">
      <c r="B31" s="499"/>
      <c r="C31" s="455" t="s">
        <v>602</v>
      </c>
      <c r="D31" s="544" t="s">
        <v>640</v>
      </c>
      <c r="E31" s="468">
        <v>1100</v>
      </c>
      <c r="F31" s="350"/>
      <c r="G31" s="334"/>
      <c r="H31" s="455"/>
      <c r="I31" s="544"/>
      <c r="J31" s="408"/>
      <c r="K31" s="337"/>
      <c r="L31" s="334"/>
      <c r="M31" s="405"/>
      <c r="N31" s="409"/>
      <c r="O31" s="408"/>
      <c r="P31" s="418"/>
      <c r="Q31" s="419"/>
      <c r="R31" s="405"/>
      <c r="S31" s="409"/>
      <c r="T31" s="408"/>
      <c r="U31" s="337"/>
      <c r="V31" s="491"/>
      <c r="W31" s="228"/>
      <c r="X31" s="492"/>
    </row>
    <row r="32" spans="2:24" ht="18" customHeight="1">
      <c r="B32" s="499"/>
      <c r="C32" s="455" t="s">
        <v>603</v>
      </c>
      <c r="D32" s="544" t="s">
        <v>640</v>
      </c>
      <c r="E32" s="468">
        <v>1100</v>
      </c>
      <c r="F32" s="350"/>
      <c r="G32" s="334"/>
      <c r="H32" s="455"/>
      <c r="I32" s="544"/>
      <c r="J32" s="408"/>
      <c r="K32" s="337"/>
      <c r="L32" s="334"/>
      <c r="M32" s="405"/>
      <c r="N32" s="420"/>
      <c r="O32" s="408"/>
      <c r="P32" s="418"/>
      <c r="Q32" s="419"/>
      <c r="R32" s="405"/>
      <c r="S32" s="409"/>
      <c r="T32" s="408"/>
      <c r="U32" s="337"/>
      <c r="V32" s="491"/>
      <c r="W32" s="228"/>
      <c r="X32" s="492"/>
    </row>
    <row r="33" spans="2:24" ht="18" customHeight="1">
      <c r="B33" s="499"/>
      <c r="C33" s="455"/>
      <c r="D33" s="544"/>
      <c r="E33" s="468"/>
      <c r="F33" s="353"/>
      <c r="G33" s="334"/>
      <c r="H33" s="469"/>
      <c r="I33" s="544"/>
      <c r="J33" s="408"/>
      <c r="K33" s="337"/>
      <c r="L33" s="334"/>
      <c r="M33" s="405"/>
      <c r="N33" s="409"/>
      <c r="O33" s="408"/>
      <c r="P33" s="418"/>
      <c r="Q33" s="419"/>
      <c r="R33" s="405"/>
      <c r="S33" s="409"/>
      <c r="T33" s="408"/>
      <c r="U33" s="337"/>
      <c r="V33" s="491"/>
      <c r="W33" s="228"/>
      <c r="X33" s="492"/>
    </row>
    <row r="34" spans="2:24" ht="18" customHeight="1">
      <c r="B34" s="499"/>
      <c r="C34" s="455"/>
      <c r="D34" s="544"/>
      <c r="E34" s="468"/>
      <c r="F34" s="353"/>
      <c r="G34" s="334"/>
      <c r="H34" s="455"/>
      <c r="I34" s="544"/>
      <c r="J34" s="408"/>
      <c r="K34" s="337"/>
      <c r="L34" s="334"/>
      <c r="M34" s="405"/>
      <c r="N34" s="409"/>
      <c r="O34" s="408"/>
      <c r="P34" s="418"/>
      <c r="Q34" s="419"/>
      <c r="R34" s="405"/>
      <c r="S34" s="409"/>
      <c r="T34" s="408"/>
      <c r="U34" s="337"/>
      <c r="V34" s="491"/>
      <c r="W34" s="228"/>
      <c r="X34" s="492"/>
    </row>
    <row r="35" spans="2:24" ht="19.5" customHeight="1">
      <c r="B35" s="768" t="s">
        <v>3</v>
      </c>
      <c r="C35" s="784"/>
      <c r="D35" s="784"/>
      <c r="E35" s="348">
        <f>SUM(E6:E34)</f>
        <v>46400</v>
      </c>
      <c r="F35" s="297">
        <f>SUM(F6:F34)</f>
        <v>0</v>
      </c>
      <c r="G35" s="768" t="s">
        <v>3</v>
      </c>
      <c r="H35" s="784"/>
      <c r="I35" s="784"/>
      <c r="J35" s="348">
        <f>SUM(J6:J34)</f>
        <v>0</v>
      </c>
      <c r="K35" s="331">
        <f>SUM(K6:K34)</f>
        <v>0</v>
      </c>
      <c r="L35" s="768" t="s">
        <v>3</v>
      </c>
      <c r="M35" s="784"/>
      <c r="N35" s="784"/>
      <c r="O35" s="348">
        <f>SUM(O6:O34)</f>
        <v>2200</v>
      </c>
      <c r="P35" s="331">
        <f>SUM(P6:P34)</f>
        <v>0</v>
      </c>
      <c r="Q35" s="784" t="s">
        <v>3</v>
      </c>
      <c r="R35" s="784"/>
      <c r="S35" s="784"/>
      <c r="T35" s="348">
        <f>SUM(T6:T34)</f>
        <v>3000</v>
      </c>
      <c r="U35" s="331">
        <f>SUM(U6:U34)</f>
        <v>0</v>
      </c>
      <c r="V35" s="493"/>
      <c r="W35" s="235"/>
      <c r="X35" s="495"/>
    </row>
    <row r="36" spans="2:30" s="4" customFormat="1" ht="13.5" customHeight="1">
      <c r="B36" s="228" t="s">
        <v>858</v>
      </c>
      <c r="C36" s="168"/>
      <c r="D36" s="1"/>
      <c r="E36" s="668"/>
      <c r="F36" s="669"/>
      <c r="G36" s="1"/>
      <c r="H36" s="1"/>
      <c r="I36" s="1"/>
      <c r="J36" s="668"/>
      <c r="K36" s="670"/>
      <c r="L36" s="1"/>
      <c r="M36" s="1"/>
      <c r="N36" s="1"/>
      <c r="O36" s="668"/>
      <c r="P36" s="671"/>
      <c r="Q36" s="1"/>
      <c r="R36" s="1"/>
      <c r="S36" s="1"/>
      <c r="T36" s="668"/>
      <c r="U36" s="670"/>
      <c r="V36" s="1"/>
      <c r="W36" s="1"/>
      <c r="X36" s="1"/>
      <c r="Y36" s="668"/>
      <c r="Z36" s="671"/>
      <c r="AA36" s="672"/>
      <c r="AB36" s="673"/>
      <c r="AC36" s="674"/>
      <c r="AD36" s="672"/>
    </row>
    <row r="37" spans="2:29" s="4" customFormat="1" ht="14.25" customHeight="1">
      <c r="B37" s="735" t="s">
        <v>861</v>
      </c>
      <c r="C37" s="736"/>
      <c r="D37" s="736"/>
      <c r="E37" s="736"/>
      <c r="F37" s="736"/>
      <c r="G37" s="736"/>
      <c r="H37" s="736"/>
      <c r="I37" s="736"/>
      <c r="J37" s="736"/>
      <c r="K37" s="736"/>
      <c r="L37" s="736"/>
      <c r="M37" s="736"/>
      <c r="N37" s="736"/>
      <c r="O37" s="736"/>
      <c r="P37" s="736"/>
      <c r="Q37" s="736"/>
      <c r="R37" s="736"/>
      <c r="S37" s="736"/>
      <c r="T37" s="736"/>
      <c r="U37" s="736"/>
      <c r="V37" s="736"/>
      <c r="W37" s="736"/>
      <c r="X37" s="736"/>
      <c r="Y37" s="650"/>
      <c r="Z37" s="650"/>
      <c r="AA37" s="650"/>
      <c r="AB37" s="650"/>
      <c r="AC37" s="650"/>
    </row>
    <row r="38" spans="2:29" s="4" customFormat="1" ht="14.25" customHeight="1">
      <c r="B38" s="735" t="s">
        <v>859</v>
      </c>
      <c r="C38" s="736"/>
      <c r="D38" s="736"/>
      <c r="E38" s="736"/>
      <c r="F38" s="736"/>
      <c r="G38" s="736"/>
      <c r="H38" s="736"/>
      <c r="I38" s="736"/>
      <c r="J38" s="736"/>
      <c r="K38" s="736"/>
      <c r="L38" s="736"/>
      <c r="M38" s="736"/>
      <c r="N38" s="736"/>
      <c r="O38" s="736"/>
      <c r="P38" s="736"/>
      <c r="Q38" s="736"/>
      <c r="R38" s="736"/>
      <c r="S38" s="736"/>
      <c r="T38" s="736"/>
      <c r="U38" s="736"/>
      <c r="V38" s="736"/>
      <c r="W38" s="736"/>
      <c r="X38" s="736"/>
      <c r="Y38" s="736"/>
      <c r="Z38" s="736"/>
      <c r="AA38" s="736"/>
      <c r="AB38" s="736"/>
      <c r="AC38" s="736"/>
    </row>
    <row r="39" spans="2:29" s="4" customFormat="1" ht="13.5">
      <c r="B39" s="735" t="s">
        <v>860</v>
      </c>
      <c r="C39" s="736"/>
      <c r="D39" s="736"/>
      <c r="E39" s="736"/>
      <c r="F39" s="736"/>
      <c r="G39" s="736"/>
      <c r="H39" s="736"/>
      <c r="I39" s="736"/>
      <c r="J39" s="736"/>
      <c r="K39" s="736"/>
      <c r="L39" s="736"/>
      <c r="M39" s="736"/>
      <c r="N39" s="736"/>
      <c r="O39" s="736"/>
      <c r="P39" s="736"/>
      <c r="Q39" s="736"/>
      <c r="R39" s="736"/>
      <c r="S39" s="736"/>
      <c r="T39" s="736"/>
      <c r="U39" s="736"/>
      <c r="V39" s="736"/>
      <c r="W39" s="736"/>
      <c r="X39" s="736"/>
      <c r="Y39" s="736"/>
      <c r="Z39" s="736"/>
      <c r="AA39" s="736"/>
      <c r="AB39" s="736"/>
      <c r="AC39" s="736"/>
    </row>
    <row r="40" spans="2:26" s="4" customFormat="1" ht="8.25" customHeight="1">
      <c r="B40" s="228"/>
      <c r="C40" s="1"/>
      <c r="D40" s="1"/>
      <c r="E40" s="668"/>
      <c r="F40" s="669"/>
      <c r="G40" s="1"/>
      <c r="H40" s="1"/>
      <c r="I40" s="1"/>
      <c r="J40" s="668"/>
      <c r="K40" s="670"/>
      <c r="L40" s="1"/>
      <c r="M40" s="1"/>
      <c r="N40" s="1"/>
      <c r="O40" s="668"/>
      <c r="P40" s="671"/>
      <c r="Q40" s="1"/>
      <c r="R40" s="1"/>
      <c r="S40" s="1"/>
      <c r="T40" s="668"/>
      <c r="U40" s="670"/>
      <c r="V40" s="1"/>
      <c r="W40" s="1"/>
      <c r="X40" s="1"/>
      <c r="Y40" s="668"/>
      <c r="Z40" s="671"/>
    </row>
    <row r="41" spans="2:24" ht="18" customHeight="1">
      <c r="B41" s="318" t="s">
        <v>686</v>
      </c>
      <c r="C41" s="319"/>
      <c r="E41" s="319"/>
      <c r="F41" s="319"/>
      <c r="J41" s="319"/>
      <c r="K41" s="319"/>
      <c r="M41" s="319"/>
      <c r="O41" s="319"/>
      <c r="P41" s="319"/>
      <c r="R41" s="320"/>
      <c r="T41" s="325"/>
      <c r="U41" s="326"/>
      <c r="W41" s="728" t="str">
        <f>'名古屋市集計表'!M30</f>
        <v>（2020年10月現在）</v>
      </c>
      <c r="X41" s="792"/>
    </row>
    <row r="42" ht="11.25" customHeight="1"/>
  </sheetData>
  <sheetProtection password="CCCF" sheet="1" selectLockedCells="1"/>
  <mergeCells count="30">
    <mergeCell ref="E2:F2"/>
    <mergeCell ref="G2:L2"/>
    <mergeCell ref="M2:N2"/>
    <mergeCell ref="O2:S2"/>
    <mergeCell ref="T2:U2"/>
    <mergeCell ref="V2:X2"/>
    <mergeCell ref="E3:F3"/>
    <mergeCell ref="G3:L3"/>
    <mergeCell ref="M3:N3"/>
    <mergeCell ref="O3:S3"/>
    <mergeCell ref="T3:U3"/>
    <mergeCell ref="V3:W3"/>
    <mergeCell ref="C4:E4"/>
    <mergeCell ref="F4:G4"/>
    <mergeCell ref="H4:I4"/>
    <mergeCell ref="O4:P4"/>
    <mergeCell ref="Q4:R4"/>
    <mergeCell ref="B5:E5"/>
    <mergeCell ref="G5:J5"/>
    <mergeCell ref="L5:O5"/>
    <mergeCell ref="Q5:T5"/>
    <mergeCell ref="B35:D35"/>
    <mergeCell ref="G35:I35"/>
    <mergeCell ref="L35:N35"/>
    <mergeCell ref="Q35:S35"/>
    <mergeCell ref="W41:X41"/>
    <mergeCell ref="V5:X5"/>
    <mergeCell ref="B37:X37"/>
    <mergeCell ref="B38:AC38"/>
    <mergeCell ref="B39:AC39"/>
  </mergeCells>
  <conditionalFormatting sqref="F6">
    <cfRule type="expression" priority="41" dxfId="0" stopIfTrue="1">
      <formula>F6&gt;E6</formula>
    </cfRule>
  </conditionalFormatting>
  <conditionalFormatting sqref="F7">
    <cfRule type="expression" priority="40" dxfId="0" stopIfTrue="1">
      <formula>F7&gt;E7</formula>
    </cfRule>
  </conditionalFormatting>
  <conditionalFormatting sqref="F8">
    <cfRule type="expression" priority="39" dxfId="0" stopIfTrue="1">
      <formula>F8&gt;E8</formula>
    </cfRule>
  </conditionalFormatting>
  <conditionalFormatting sqref="F9">
    <cfRule type="expression" priority="38" dxfId="0" stopIfTrue="1">
      <formula>F9&gt;E9</formula>
    </cfRule>
  </conditionalFormatting>
  <conditionalFormatting sqref="F10">
    <cfRule type="expression" priority="37" dxfId="0" stopIfTrue="1">
      <formula>F10&gt;E10</formula>
    </cfRule>
  </conditionalFormatting>
  <conditionalFormatting sqref="F11">
    <cfRule type="expression" priority="36" dxfId="0" stopIfTrue="1">
      <formula>F11&gt;E11</formula>
    </cfRule>
  </conditionalFormatting>
  <conditionalFormatting sqref="F12">
    <cfRule type="expression" priority="35" dxfId="0" stopIfTrue="1">
      <formula>F12&gt;E12</formula>
    </cfRule>
  </conditionalFormatting>
  <conditionalFormatting sqref="F13">
    <cfRule type="expression" priority="34" dxfId="0" stopIfTrue="1">
      <formula>F13&gt;E13</formula>
    </cfRule>
  </conditionalFormatting>
  <conditionalFormatting sqref="F14">
    <cfRule type="expression" priority="33" dxfId="0" stopIfTrue="1">
      <formula>F14&gt;E14</formula>
    </cfRule>
  </conditionalFormatting>
  <conditionalFormatting sqref="F15">
    <cfRule type="expression" priority="32" dxfId="0" stopIfTrue="1">
      <formula>F15&gt;E15</formula>
    </cfRule>
  </conditionalFormatting>
  <conditionalFormatting sqref="F16">
    <cfRule type="expression" priority="30" dxfId="0" stopIfTrue="1">
      <formula>F16&gt;E16</formula>
    </cfRule>
  </conditionalFormatting>
  <conditionalFormatting sqref="F17">
    <cfRule type="expression" priority="29" dxfId="0" stopIfTrue="1">
      <formula>F17&gt;E17</formula>
    </cfRule>
  </conditionalFormatting>
  <conditionalFormatting sqref="F18">
    <cfRule type="expression" priority="28" dxfId="0" stopIfTrue="1">
      <formula>F18&gt;E18</formula>
    </cfRule>
  </conditionalFormatting>
  <conditionalFormatting sqref="F19">
    <cfRule type="expression" priority="26" dxfId="0" stopIfTrue="1">
      <formula>F19&gt;E19</formula>
    </cfRule>
  </conditionalFormatting>
  <conditionalFormatting sqref="F20">
    <cfRule type="expression" priority="25" dxfId="0" stopIfTrue="1">
      <formula>F20&gt;E20</formula>
    </cfRule>
  </conditionalFormatting>
  <conditionalFormatting sqref="F21">
    <cfRule type="expression" priority="24" dxfId="0" stopIfTrue="1">
      <formula>F21&gt;E21</formula>
    </cfRule>
  </conditionalFormatting>
  <conditionalFormatting sqref="F22">
    <cfRule type="expression" priority="23" dxfId="0" stopIfTrue="1">
      <formula>F22&gt;E22</formula>
    </cfRule>
  </conditionalFormatting>
  <conditionalFormatting sqref="F23">
    <cfRule type="expression" priority="22" dxfId="0" stopIfTrue="1">
      <formula>F23&gt;E23</formula>
    </cfRule>
  </conditionalFormatting>
  <conditionalFormatting sqref="F24">
    <cfRule type="expression" priority="21" dxfId="0" stopIfTrue="1">
      <formula>F24&gt;E24</formula>
    </cfRule>
  </conditionalFormatting>
  <conditionalFormatting sqref="F25">
    <cfRule type="expression" priority="20" dxfId="0" stopIfTrue="1">
      <formula>F25&gt;E25</formula>
    </cfRule>
  </conditionalFormatting>
  <conditionalFormatting sqref="F26">
    <cfRule type="expression" priority="19" dxfId="0" stopIfTrue="1">
      <formula>F26&gt;E26</formula>
    </cfRule>
  </conditionalFormatting>
  <conditionalFormatting sqref="F27">
    <cfRule type="expression" priority="18" dxfId="0" stopIfTrue="1">
      <formula>F27&gt;E27</formula>
    </cfRule>
  </conditionalFormatting>
  <conditionalFormatting sqref="F28">
    <cfRule type="expression" priority="17" dxfId="0" stopIfTrue="1">
      <formula>F28&gt;E28</formula>
    </cfRule>
  </conditionalFormatting>
  <conditionalFormatting sqref="F29">
    <cfRule type="expression" priority="16" dxfId="0" stopIfTrue="1">
      <formula>F29&gt;E29</formula>
    </cfRule>
  </conditionalFormatting>
  <conditionalFormatting sqref="F30">
    <cfRule type="expression" priority="15" dxfId="0" stopIfTrue="1">
      <formula>F30&gt;E30</formula>
    </cfRule>
  </conditionalFormatting>
  <conditionalFormatting sqref="F31">
    <cfRule type="expression" priority="14" dxfId="0" stopIfTrue="1">
      <formula>F31&gt;E31</formula>
    </cfRule>
  </conditionalFormatting>
  <conditionalFormatting sqref="F32">
    <cfRule type="expression" priority="13" dxfId="0" stopIfTrue="1">
      <formula>F32&gt;E32</formula>
    </cfRule>
  </conditionalFormatting>
  <conditionalFormatting sqref="F33">
    <cfRule type="expression" priority="12" dxfId="0" stopIfTrue="1">
      <formula>F33&gt;E33</formula>
    </cfRule>
  </conditionalFormatting>
  <conditionalFormatting sqref="F34">
    <cfRule type="expression" priority="11" dxfId="0" stopIfTrue="1">
      <formula>F34&gt;E34</formula>
    </cfRule>
  </conditionalFormatting>
  <conditionalFormatting sqref="P6">
    <cfRule type="expression" priority="10" dxfId="0" stopIfTrue="1">
      <formula>P6&gt;O6</formula>
    </cfRule>
  </conditionalFormatting>
  <conditionalFormatting sqref="P7">
    <cfRule type="expression" priority="9" dxfId="0" stopIfTrue="1">
      <formula>P7&gt;O7</formula>
    </cfRule>
  </conditionalFormatting>
  <conditionalFormatting sqref="P8">
    <cfRule type="expression" priority="8" dxfId="0" stopIfTrue="1">
      <formula>P8&gt;O8</formula>
    </cfRule>
  </conditionalFormatting>
  <conditionalFormatting sqref="P9">
    <cfRule type="expression" priority="7" dxfId="0" stopIfTrue="1">
      <formula>P9&gt;O9</formula>
    </cfRule>
  </conditionalFormatting>
  <conditionalFormatting sqref="U6">
    <cfRule type="expression" priority="6" dxfId="0" stopIfTrue="1">
      <formula>U6&gt;T6</formula>
    </cfRule>
  </conditionalFormatting>
  <conditionalFormatting sqref="U7">
    <cfRule type="expression" priority="5" dxfId="0" stopIfTrue="1">
      <formula>U7&gt;T7</formula>
    </cfRule>
  </conditionalFormatting>
  <conditionalFormatting sqref="U8">
    <cfRule type="expression" priority="4" dxfId="0" stopIfTrue="1">
      <formula>U8&gt;T8</formula>
    </cfRule>
  </conditionalFormatting>
  <conditionalFormatting sqref="U9">
    <cfRule type="expression" priority="3" dxfId="0" stopIfTrue="1">
      <formula>U9&gt;T9</formula>
    </cfRule>
  </conditionalFormatting>
  <conditionalFormatting sqref="P7">
    <cfRule type="expression" priority="2" dxfId="0" stopIfTrue="1">
      <formula>P7&gt;O7</formula>
    </cfRule>
  </conditionalFormatting>
  <conditionalFormatting sqref="P8">
    <cfRule type="expression" priority="1" dxfId="0" stopIfTrue="1">
      <formula>P8&gt;O8</formula>
    </cfRule>
  </conditionalFormatting>
  <dataValidations count="4">
    <dataValidation operator="lessThanOrEqual" allowBlank="1" showInputMessage="1" showErrorMessage="1" sqref="T13:T34 R13:R34 O12:O34 C36:Z36 J15:J24 J27:J34 M12:M34 P10:P34 S6:S34 B36:B40 C40:Z40 N6:N34"/>
    <dataValidation type="custom" allowBlank="1" showInputMessage="1" showErrorMessage="1" sqref="K6 K8 U10">
      <formula1>AND(K6&lt;=J6,MOD(K6,50)=0)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34 U6:U9 P6:P9">
      <formula1>AND(F6&lt;=E6,MOD(F6,50)=0)</formula1>
    </dataValidation>
    <dataValidation type="whole" operator="lessThanOrEqual" allowBlank="1" showInputMessage="1" showErrorMessage="1" sqref="Q6:Q34">
      <formula1>O6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6.375" style="571" bestFit="1" customWidth="1"/>
    <col min="2" max="2" width="7.25390625" style="571" bestFit="1" customWidth="1"/>
    <col min="3" max="3" width="49.625" style="571" customWidth="1"/>
    <col min="4" max="4" width="6.375" style="571" bestFit="1" customWidth="1"/>
    <col min="5" max="10" width="8.625" style="571" customWidth="1"/>
    <col min="11" max="11" width="11.625" style="571" bestFit="1" customWidth="1"/>
    <col min="12" max="16384" width="9.00390625" style="571" customWidth="1"/>
  </cols>
  <sheetData>
    <row r="1" ht="17.25">
      <c r="A1" s="570" t="s">
        <v>853</v>
      </c>
    </row>
    <row r="2" spans="1:11" ht="12" customHeight="1">
      <c r="A2" s="572"/>
      <c r="B2" s="573"/>
      <c r="C2" s="573"/>
      <c r="D2" s="573"/>
      <c r="E2" s="573"/>
      <c r="F2" s="573"/>
      <c r="G2" s="573"/>
      <c r="H2" s="573"/>
      <c r="I2" s="573"/>
      <c r="J2" s="573"/>
      <c r="K2" s="574"/>
    </row>
    <row r="3" spans="1:11" ht="15" customHeight="1">
      <c r="A3" s="573"/>
      <c r="B3" s="573"/>
      <c r="C3" s="573"/>
      <c r="D3" s="575"/>
      <c r="G3" s="573"/>
      <c r="H3" s="573"/>
      <c r="I3" s="573"/>
      <c r="J3" s="573"/>
      <c r="K3" s="574" t="s">
        <v>708</v>
      </c>
    </row>
    <row r="4" spans="1:11" ht="5.25" customHeight="1" thickBot="1">
      <c r="A4" s="573"/>
      <c r="B4" s="573"/>
      <c r="C4" s="573"/>
      <c r="D4" s="575"/>
      <c r="G4" s="573"/>
      <c r="H4" s="573"/>
      <c r="I4" s="573"/>
      <c r="J4" s="573"/>
      <c r="K4" s="574"/>
    </row>
    <row r="5" spans="1:11" ht="13.5">
      <c r="A5" s="576"/>
      <c r="B5" s="577"/>
      <c r="C5" s="577"/>
      <c r="D5" s="577" t="s">
        <v>746</v>
      </c>
      <c r="E5" s="578" t="s">
        <v>747</v>
      </c>
      <c r="F5" s="578" t="s">
        <v>748</v>
      </c>
      <c r="G5" s="578" t="s">
        <v>749</v>
      </c>
      <c r="H5" s="578" t="s">
        <v>750</v>
      </c>
      <c r="I5" s="578" t="s">
        <v>751</v>
      </c>
      <c r="J5" s="579" t="s">
        <v>633</v>
      </c>
      <c r="K5" s="694" t="s">
        <v>709</v>
      </c>
    </row>
    <row r="6" spans="1:11" ht="14.25" thickBot="1">
      <c r="A6" s="580" t="s">
        <v>710</v>
      </c>
      <c r="B6" s="581"/>
      <c r="C6" s="581"/>
      <c r="D6" s="581"/>
      <c r="E6" s="582" t="s">
        <v>711</v>
      </c>
      <c r="F6" s="582" t="s">
        <v>711</v>
      </c>
      <c r="G6" s="583" t="s">
        <v>712</v>
      </c>
      <c r="H6" s="583" t="s">
        <v>713</v>
      </c>
      <c r="I6" s="583" t="s">
        <v>714</v>
      </c>
      <c r="J6" s="584" t="s">
        <v>752</v>
      </c>
      <c r="K6" s="695"/>
    </row>
    <row r="7" spans="1:11" ht="13.5">
      <c r="A7" s="696" t="s">
        <v>715</v>
      </c>
      <c r="B7" s="639" t="s">
        <v>716</v>
      </c>
      <c r="C7" s="699" t="s">
        <v>753</v>
      </c>
      <c r="D7" s="700"/>
      <c r="E7" s="585">
        <v>2.8</v>
      </c>
      <c r="F7" s="586">
        <v>2.8</v>
      </c>
      <c r="G7" s="587">
        <v>4.4</v>
      </c>
      <c r="H7" s="588">
        <v>7</v>
      </c>
      <c r="I7" s="588">
        <v>13</v>
      </c>
      <c r="J7" s="589">
        <v>3.5</v>
      </c>
      <c r="K7" s="701" t="s">
        <v>717</v>
      </c>
    </row>
    <row r="8" spans="1:11" ht="13.5">
      <c r="A8" s="697"/>
      <c r="B8" s="590" t="s">
        <v>718</v>
      </c>
      <c r="C8" s="704" t="s">
        <v>754</v>
      </c>
      <c r="D8" s="705"/>
      <c r="E8" s="591">
        <v>2.8</v>
      </c>
      <c r="F8" s="592">
        <v>2.8</v>
      </c>
      <c r="G8" s="593">
        <v>4.4</v>
      </c>
      <c r="H8" s="594">
        <v>7</v>
      </c>
      <c r="I8" s="594">
        <v>13</v>
      </c>
      <c r="J8" s="595">
        <v>3.5</v>
      </c>
      <c r="K8" s="702"/>
    </row>
    <row r="9" spans="1:11" ht="13.5">
      <c r="A9" s="697"/>
      <c r="B9" s="706" t="s">
        <v>719</v>
      </c>
      <c r="C9" s="704" t="s">
        <v>777</v>
      </c>
      <c r="D9" s="705"/>
      <c r="E9" s="591">
        <v>2.8</v>
      </c>
      <c r="F9" s="592">
        <v>2.8</v>
      </c>
      <c r="G9" s="593">
        <v>4.4</v>
      </c>
      <c r="H9" s="594">
        <v>7</v>
      </c>
      <c r="I9" s="594">
        <v>13</v>
      </c>
      <c r="J9" s="595">
        <v>3.5</v>
      </c>
      <c r="K9" s="702"/>
    </row>
    <row r="10" spans="1:11" ht="14.25" thickBot="1">
      <c r="A10" s="697"/>
      <c r="B10" s="707"/>
      <c r="C10" s="709" t="s">
        <v>755</v>
      </c>
      <c r="D10" s="596" t="s">
        <v>720</v>
      </c>
      <c r="E10" s="597">
        <v>2.8</v>
      </c>
      <c r="F10" s="598">
        <v>2.8</v>
      </c>
      <c r="G10" s="593">
        <v>4.4</v>
      </c>
      <c r="H10" s="594">
        <v>7</v>
      </c>
      <c r="I10" s="594">
        <v>13</v>
      </c>
      <c r="J10" s="595">
        <v>3.5</v>
      </c>
      <c r="K10" s="702"/>
    </row>
    <row r="11" spans="1:11" ht="14.25" thickBot="1">
      <c r="A11" s="697"/>
      <c r="B11" s="708"/>
      <c r="C11" s="699"/>
      <c r="D11" s="599" t="s">
        <v>721</v>
      </c>
      <c r="E11" s="600">
        <v>0.15</v>
      </c>
      <c r="F11" s="601">
        <v>0.15</v>
      </c>
      <c r="G11" s="602">
        <v>0.4</v>
      </c>
      <c r="H11" s="602">
        <v>0.7</v>
      </c>
      <c r="I11" s="602">
        <v>1.4</v>
      </c>
      <c r="J11" s="603">
        <v>0.4</v>
      </c>
      <c r="K11" s="702"/>
    </row>
    <row r="12" spans="1:11" ht="14.25" thickBot="1">
      <c r="A12" s="697"/>
      <c r="B12" s="706" t="s">
        <v>722</v>
      </c>
      <c r="C12" s="710" t="s">
        <v>756</v>
      </c>
      <c r="D12" s="604" t="s">
        <v>720</v>
      </c>
      <c r="E12" s="594">
        <v>2.6</v>
      </c>
      <c r="F12" s="594">
        <v>2.9</v>
      </c>
      <c r="G12" s="594">
        <v>4.4</v>
      </c>
      <c r="H12" s="594">
        <v>7</v>
      </c>
      <c r="I12" s="594">
        <v>12</v>
      </c>
      <c r="J12" s="595">
        <v>3.4</v>
      </c>
      <c r="K12" s="702"/>
    </row>
    <row r="13" spans="1:11" ht="14.25" thickBot="1">
      <c r="A13" s="697"/>
      <c r="B13" s="708"/>
      <c r="C13" s="704"/>
      <c r="D13" s="599" t="s">
        <v>721</v>
      </c>
      <c r="E13" s="605">
        <v>0.15</v>
      </c>
      <c r="F13" s="602">
        <v>0.15</v>
      </c>
      <c r="G13" s="602">
        <v>0.4</v>
      </c>
      <c r="H13" s="602">
        <v>0.7</v>
      </c>
      <c r="I13" s="602">
        <v>1.4</v>
      </c>
      <c r="J13" s="603">
        <v>0.4</v>
      </c>
      <c r="K13" s="702"/>
    </row>
    <row r="14" spans="1:11" ht="14.25" thickBot="1">
      <c r="A14" s="697"/>
      <c r="B14" s="706" t="s">
        <v>723</v>
      </c>
      <c r="C14" s="710" t="s">
        <v>757</v>
      </c>
      <c r="D14" s="604" t="s">
        <v>720</v>
      </c>
      <c r="E14" s="594">
        <v>3</v>
      </c>
      <c r="F14" s="594">
        <v>3</v>
      </c>
      <c r="G14" s="594">
        <v>4</v>
      </c>
      <c r="H14" s="594">
        <v>6.5</v>
      </c>
      <c r="I14" s="594">
        <v>10.5</v>
      </c>
      <c r="J14" s="595">
        <v>4</v>
      </c>
      <c r="K14" s="702"/>
    </row>
    <row r="15" spans="1:11" ht="14.25" thickBot="1">
      <c r="A15" s="697"/>
      <c r="B15" s="707"/>
      <c r="C15" s="704"/>
      <c r="D15" s="599" t="s">
        <v>721</v>
      </c>
      <c r="E15" s="605">
        <v>0.15</v>
      </c>
      <c r="F15" s="602">
        <v>0.15</v>
      </c>
      <c r="G15" s="602">
        <v>0.4</v>
      </c>
      <c r="H15" s="602">
        <v>0.7</v>
      </c>
      <c r="I15" s="602">
        <v>1.4</v>
      </c>
      <c r="J15" s="603">
        <v>0.4</v>
      </c>
      <c r="K15" s="702"/>
    </row>
    <row r="16" spans="1:11" ht="14.25" thickBot="1">
      <c r="A16" s="697"/>
      <c r="B16" s="707"/>
      <c r="C16" s="710" t="s">
        <v>857</v>
      </c>
      <c r="D16" s="604" t="s">
        <v>720</v>
      </c>
      <c r="E16" s="594">
        <v>2.7</v>
      </c>
      <c r="F16" s="594">
        <v>2.7</v>
      </c>
      <c r="G16" s="594">
        <v>4.1</v>
      </c>
      <c r="H16" s="594">
        <v>6.5</v>
      </c>
      <c r="I16" s="594">
        <v>12</v>
      </c>
      <c r="J16" s="595">
        <v>3.2</v>
      </c>
      <c r="K16" s="702"/>
    </row>
    <row r="17" spans="1:11" ht="14.25" thickBot="1">
      <c r="A17" s="697"/>
      <c r="B17" s="707"/>
      <c r="C17" s="709"/>
      <c r="D17" s="599" t="s">
        <v>724</v>
      </c>
      <c r="E17" s="606">
        <v>0.15</v>
      </c>
      <c r="F17" s="607">
        <v>0.15</v>
      </c>
      <c r="G17" s="607">
        <v>0.4</v>
      </c>
      <c r="H17" s="607">
        <v>0.7</v>
      </c>
      <c r="I17" s="607">
        <v>1.4</v>
      </c>
      <c r="J17" s="640">
        <v>0.4</v>
      </c>
      <c r="K17" s="703"/>
    </row>
    <row r="18" spans="1:11" ht="14.25" thickBot="1">
      <c r="A18" s="697"/>
      <c r="B18" s="711" t="s">
        <v>758</v>
      </c>
      <c r="C18" s="710" t="s">
        <v>759</v>
      </c>
      <c r="D18" s="604" t="s">
        <v>720</v>
      </c>
      <c r="E18" s="594">
        <v>2.6</v>
      </c>
      <c r="F18" s="594">
        <v>2.9</v>
      </c>
      <c r="G18" s="594">
        <v>4.4</v>
      </c>
      <c r="H18" s="594">
        <v>7</v>
      </c>
      <c r="I18" s="594">
        <v>12</v>
      </c>
      <c r="J18" s="641">
        <v>3.4</v>
      </c>
      <c r="K18" s="714"/>
    </row>
    <row r="19" spans="1:11" ht="14.25" thickBot="1">
      <c r="A19" s="698"/>
      <c r="B19" s="712"/>
      <c r="C19" s="713"/>
      <c r="D19" s="599" t="s">
        <v>724</v>
      </c>
      <c r="E19" s="606">
        <v>0.25</v>
      </c>
      <c r="F19" s="607">
        <v>0.25</v>
      </c>
      <c r="G19" s="608">
        <v>0.5</v>
      </c>
      <c r="H19" s="608">
        <v>0.8</v>
      </c>
      <c r="I19" s="608">
        <v>1.5</v>
      </c>
      <c r="J19" s="642">
        <v>0.5</v>
      </c>
      <c r="K19" s="715"/>
    </row>
    <row r="20" spans="1:11" ht="13.5">
      <c r="A20" s="696" t="s">
        <v>725</v>
      </c>
      <c r="B20" s="610" t="s">
        <v>726</v>
      </c>
      <c r="C20" s="716" t="s">
        <v>760</v>
      </c>
      <c r="D20" s="700"/>
      <c r="E20" s="611">
        <v>2.8</v>
      </c>
      <c r="F20" s="612">
        <v>2.8</v>
      </c>
      <c r="G20" s="613">
        <v>4.5</v>
      </c>
      <c r="H20" s="614">
        <v>8</v>
      </c>
      <c r="I20" s="614">
        <v>14</v>
      </c>
      <c r="J20" s="615">
        <v>3.8</v>
      </c>
      <c r="K20" s="717" t="s">
        <v>717</v>
      </c>
    </row>
    <row r="21" spans="1:11" ht="13.5">
      <c r="A21" s="697"/>
      <c r="B21" s="706" t="s">
        <v>727</v>
      </c>
      <c r="C21" s="704" t="s">
        <v>761</v>
      </c>
      <c r="D21" s="705"/>
      <c r="E21" s="616">
        <v>2.8</v>
      </c>
      <c r="F21" s="617">
        <v>2.8</v>
      </c>
      <c r="G21" s="618">
        <v>4.5</v>
      </c>
      <c r="H21" s="619">
        <v>8.5</v>
      </c>
      <c r="I21" s="619">
        <v>16.5</v>
      </c>
      <c r="J21" s="620">
        <v>3.8</v>
      </c>
      <c r="K21" s="702"/>
    </row>
    <row r="22" spans="1:11" ht="13.5">
      <c r="A22" s="697"/>
      <c r="B22" s="707"/>
      <c r="C22" s="704" t="s">
        <v>762</v>
      </c>
      <c r="D22" s="705"/>
      <c r="E22" s="616">
        <v>2.8</v>
      </c>
      <c r="F22" s="617">
        <v>2.8</v>
      </c>
      <c r="G22" s="618">
        <v>4.5</v>
      </c>
      <c r="H22" s="619">
        <v>8.5</v>
      </c>
      <c r="I22" s="619">
        <v>16.5</v>
      </c>
      <c r="J22" s="620">
        <v>3.8</v>
      </c>
      <c r="K22" s="702"/>
    </row>
    <row r="23" spans="1:11" ht="13.5">
      <c r="A23" s="697"/>
      <c r="B23" s="707"/>
      <c r="C23" s="704" t="s">
        <v>763</v>
      </c>
      <c r="D23" s="705"/>
      <c r="E23" s="616">
        <v>2.8</v>
      </c>
      <c r="F23" s="617">
        <v>2.8</v>
      </c>
      <c r="G23" s="618">
        <v>4.5</v>
      </c>
      <c r="H23" s="619">
        <v>8.5</v>
      </c>
      <c r="I23" s="619">
        <v>16.5</v>
      </c>
      <c r="J23" s="620">
        <v>3.8</v>
      </c>
      <c r="K23" s="702"/>
    </row>
    <row r="24" spans="1:11" ht="13.5">
      <c r="A24" s="697"/>
      <c r="B24" s="707"/>
      <c r="C24" s="704" t="s">
        <v>764</v>
      </c>
      <c r="D24" s="705"/>
      <c r="E24" s="616">
        <v>2.8</v>
      </c>
      <c r="F24" s="617">
        <v>2.8</v>
      </c>
      <c r="G24" s="618">
        <v>4.5</v>
      </c>
      <c r="H24" s="619">
        <v>8.5</v>
      </c>
      <c r="I24" s="619">
        <v>16.5</v>
      </c>
      <c r="J24" s="620">
        <v>3.8</v>
      </c>
      <c r="K24" s="702"/>
    </row>
    <row r="25" spans="1:11" ht="13.5">
      <c r="A25" s="697"/>
      <c r="B25" s="708"/>
      <c r="C25" s="704" t="s">
        <v>765</v>
      </c>
      <c r="D25" s="705"/>
      <c r="E25" s="616">
        <v>2.8</v>
      </c>
      <c r="F25" s="617">
        <v>2.8</v>
      </c>
      <c r="G25" s="618">
        <v>4.5</v>
      </c>
      <c r="H25" s="619">
        <v>8.4</v>
      </c>
      <c r="I25" s="619">
        <v>15</v>
      </c>
      <c r="J25" s="620">
        <v>3.8</v>
      </c>
      <c r="K25" s="702"/>
    </row>
    <row r="26" spans="1:11" ht="13.5">
      <c r="A26" s="697"/>
      <c r="B26" s="706" t="s">
        <v>728</v>
      </c>
      <c r="C26" s="704" t="s">
        <v>766</v>
      </c>
      <c r="D26" s="705"/>
      <c r="E26" s="616">
        <v>2.8</v>
      </c>
      <c r="F26" s="617">
        <v>2.8</v>
      </c>
      <c r="G26" s="618">
        <v>4.5</v>
      </c>
      <c r="H26" s="619">
        <v>8.5</v>
      </c>
      <c r="I26" s="619">
        <v>16</v>
      </c>
      <c r="J26" s="620">
        <v>5</v>
      </c>
      <c r="K26" s="702"/>
    </row>
    <row r="27" spans="1:11" ht="13.5">
      <c r="A27" s="697"/>
      <c r="B27" s="707"/>
      <c r="C27" s="704" t="s">
        <v>767</v>
      </c>
      <c r="D27" s="705"/>
      <c r="E27" s="616">
        <v>2.8</v>
      </c>
      <c r="F27" s="617">
        <v>2.8</v>
      </c>
      <c r="G27" s="618">
        <v>4.5</v>
      </c>
      <c r="H27" s="619">
        <v>8.5</v>
      </c>
      <c r="I27" s="619">
        <v>16.5</v>
      </c>
      <c r="J27" s="620">
        <v>4.5</v>
      </c>
      <c r="K27" s="702"/>
    </row>
    <row r="28" spans="1:11" ht="13.5">
      <c r="A28" s="697"/>
      <c r="B28" s="707"/>
      <c r="C28" s="704" t="s">
        <v>768</v>
      </c>
      <c r="D28" s="705"/>
      <c r="E28" s="616">
        <v>2.8</v>
      </c>
      <c r="F28" s="617">
        <v>2.8</v>
      </c>
      <c r="G28" s="618">
        <v>4.5</v>
      </c>
      <c r="H28" s="619">
        <v>8.5</v>
      </c>
      <c r="I28" s="619">
        <v>17</v>
      </c>
      <c r="J28" s="620">
        <v>4.5</v>
      </c>
      <c r="K28" s="702"/>
    </row>
    <row r="29" spans="1:11" ht="14.25" thickBot="1">
      <c r="A29" s="697"/>
      <c r="B29" s="707"/>
      <c r="C29" s="719" t="s">
        <v>769</v>
      </c>
      <c r="D29" s="621" t="s">
        <v>720</v>
      </c>
      <c r="E29" s="622">
        <v>2.8</v>
      </c>
      <c r="F29" s="623">
        <v>2.8</v>
      </c>
      <c r="G29" s="618">
        <v>4.5</v>
      </c>
      <c r="H29" s="619">
        <v>8.5</v>
      </c>
      <c r="I29" s="619">
        <v>17</v>
      </c>
      <c r="J29" s="620">
        <v>4.5</v>
      </c>
      <c r="K29" s="702"/>
    </row>
    <row r="30" spans="1:11" ht="14.25" thickBot="1">
      <c r="A30" s="697"/>
      <c r="B30" s="707"/>
      <c r="C30" s="699"/>
      <c r="D30" s="599" t="s">
        <v>721</v>
      </c>
      <c r="E30" s="720" t="s">
        <v>729</v>
      </c>
      <c r="F30" s="721"/>
      <c r="G30" s="722"/>
      <c r="H30" s="722"/>
      <c r="I30" s="722"/>
      <c r="J30" s="723"/>
      <c r="K30" s="702"/>
    </row>
    <row r="31" spans="1:11" ht="14.25" thickBot="1">
      <c r="A31" s="698"/>
      <c r="B31" s="718"/>
      <c r="C31" s="724" t="s">
        <v>730</v>
      </c>
      <c r="D31" s="725"/>
      <c r="E31" s="624">
        <v>2.8</v>
      </c>
      <c r="F31" s="624">
        <v>2.8</v>
      </c>
      <c r="G31" s="625">
        <v>5.2</v>
      </c>
      <c r="H31" s="625">
        <v>9.3</v>
      </c>
      <c r="I31" s="625">
        <v>18</v>
      </c>
      <c r="J31" s="626">
        <v>5</v>
      </c>
      <c r="K31" s="702"/>
    </row>
    <row r="32" spans="1:11" ht="13.5">
      <c r="A32" s="696" t="s">
        <v>731</v>
      </c>
      <c r="B32" s="610" t="s">
        <v>732</v>
      </c>
      <c r="C32" s="716" t="s">
        <v>733</v>
      </c>
      <c r="D32" s="727"/>
      <c r="E32" s="585">
        <v>2.8</v>
      </c>
      <c r="F32" s="586">
        <v>2.8</v>
      </c>
      <c r="G32" s="627">
        <v>4.6</v>
      </c>
      <c r="H32" s="628">
        <v>8.5</v>
      </c>
      <c r="I32" s="628">
        <v>16.5</v>
      </c>
      <c r="J32" s="629">
        <v>3.8</v>
      </c>
      <c r="K32" s="702"/>
    </row>
    <row r="33" spans="1:11" ht="13.5">
      <c r="A33" s="697"/>
      <c r="B33" s="590" t="s">
        <v>734</v>
      </c>
      <c r="C33" s="704" t="s">
        <v>770</v>
      </c>
      <c r="D33" s="705"/>
      <c r="E33" s="591">
        <v>2.8</v>
      </c>
      <c r="F33" s="592">
        <v>2.8</v>
      </c>
      <c r="G33" s="593">
        <v>4.6</v>
      </c>
      <c r="H33" s="594">
        <v>8.5</v>
      </c>
      <c r="I33" s="594">
        <v>16.5</v>
      </c>
      <c r="J33" s="595">
        <v>3.8</v>
      </c>
      <c r="K33" s="702"/>
    </row>
    <row r="34" spans="1:11" ht="13.5">
      <c r="A34" s="697"/>
      <c r="B34" s="590" t="s">
        <v>735</v>
      </c>
      <c r="C34" s="704" t="s">
        <v>771</v>
      </c>
      <c r="D34" s="705"/>
      <c r="E34" s="591">
        <v>2.8</v>
      </c>
      <c r="F34" s="592">
        <v>2.8</v>
      </c>
      <c r="G34" s="593">
        <v>4.6</v>
      </c>
      <c r="H34" s="594">
        <v>8.5</v>
      </c>
      <c r="I34" s="594">
        <v>16.5</v>
      </c>
      <c r="J34" s="595">
        <v>3.8</v>
      </c>
      <c r="K34" s="702"/>
    </row>
    <row r="35" spans="1:11" ht="13.5">
      <c r="A35" s="697"/>
      <c r="B35" s="590" t="s">
        <v>736</v>
      </c>
      <c r="C35" s="704" t="s">
        <v>772</v>
      </c>
      <c r="D35" s="705"/>
      <c r="E35" s="591">
        <v>2.8</v>
      </c>
      <c r="F35" s="592">
        <v>2.8</v>
      </c>
      <c r="G35" s="593">
        <v>4.6</v>
      </c>
      <c r="H35" s="594">
        <v>8.5</v>
      </c>
      <c r="I35" s="594">
        <v>16.4</v>
      </c>
      <c r="J35" s="595">
        <v>3.8</v>
      </c>
      <c r="K35" s="702"/>
    </row>
    <row r="36" spans="1:11" ht="14.25" thickBot="1">
      <c r="A36" s="697"/>
      <c r="B36" s="706" t="s">
        <v>737</v>
      </c>
      <c r="C36" s="710" t="s">
        <v>773</v>
      </c>
      <c r="D36" s="621" t="s">
        <v>720</v>
      </c>
      <c r="E36" s="597">
        <v>2.8</v>
      </c>
      <c r="F36" s="598">
        <v>2.8</v>
      </c>
      <c r="G36" s="593">
        <v>5</v>
      </c>
      <c r="H36" s="594">
        <v>9</v>
      </c>
      <c r="I36" s="594">
        <v>18</v>
      </c>
      <c r="J36" s="595">
        <v>4</v>
      </c>
      <c r="K36" s="702"/>
    </row>
    <row r="37" spans="1:11" ht="14.25" thickBot="1">
      <c r="A37" s="697"/>
      <c r="B37" s="707"/>
      <c r="C37" s="704"/>
      <c r="D37" s="599" t="s">
        <v>721</v>
      </c>
      <c r="E37" s="630">
        <v>0.35</v>
      </c>
      <c r="F37" s="631">
        <v>0.35</v>
      </c>
      <c r="G37" s="605">
        <v>0.65</v>
      </c>
      <c r="H37" s="602">
        <v>1.4</v>
      </c>
      <c r="I37" s="602">
        <v>2.5</v>
      </c>
      <c r="J37" s="603">
        <v>0.55</v>
      </c>
      <c r="K37" s="702"/>
    </row>
    <row r="38" spans="1:11" ht="14.25" thickBot="1">
      <c r="A38" s="697"/>
      <c r="B38" s="707"/>
      <c r="C38" s="710" t="s">
        <v>774</v>
      </c>
      <c r="D38" s="632" t="s">
        <v>720</v>
      </c>
      <c r="E38" s="633">
        <v>2.8</v>
      </c>
      <c r="F38" s="634">
        <v>2.8</v>
      </c>
      <c r="G38" s="593">
        <v>5</v>
      </c>
      <c r="H38" s="594">
        <v>10</v>
      </c>
      <c r="I38" s="594">
        <v>20</v>
      </c>
      <c r="J38" s="595">
        <v>5</v>
      </c>
      <c r="K38" s="702"/>
    </row>
    <row r="39" spans="1:11" ht="14.25" thickBot="1">
      <c r="A39" s="698"/>
      <c r="B39" s="718"/>
      <c r="C39" s="713"/>
      <c r="D39" s="599" t="s">
        <v>721</v>
      </c>
      <c r="E39" s="635">
        <v>0.35</v>
      </c>
      <c r="F39" s="636">
        <v>0.35</v>
      </c>
      <c r="G39" s="608">
        <v>0.65</v>
      </c>
      <c r="H39" s="608">
        <v>1.4</v>
      </c>
      <c r="I39" s="608">
        <v>2.5</v>
      </c>
      <c r="J39" s="609">
        <v>0.55</v>
      </c>
      <c r="K39" s="703"/>
    </row>
    <row r="40" spans="1:11" ht="13.5">
      <c r="A40" s="637" t="s">
        <v>738</v>
      </c>
      <c r="J40" s="726" t="s">
        <v>856</v>
      </c>
      <c r="K40" s="726"/>
    </row>
    <row r="41" ht="13.5">
      <c r="A41" s="637" t="s">
        <v>739</v>
      </c>
    </row>
    <row r="42" ht="13.5">
      <c r="K42" s="574" t="s">
        <v>740</v>
      </c>
    </row>
    <row r="43" ht="13.5">
      <c r="I43" s="638"/>
    </row>
  </sheetData>
  <sheetProtection password="CCCF" sheet="1"/>
  <mergeCells count="41">
    <mergeCell ref="J40:K40"/>
    <mergeCell ref="A32:A39"/>
    <mergeCell ref="C32:D32"/>
    <mergeCell ref="C33:D33"/>
    <mergeCell ref="C34:D34"/>
    <mergeCell ref="C35:D35"/>
    <mergeCell ref="B36:B39"/>
    <mergeCell ref="C36:C37"/>
    <mergeCell ref="C38:C39"/>
    <mergeCell ref="C26:D26"/>
    <mergeCell ref="C27:D27"/>
    <mergeCell ref="C28:D28"/>
    <mergeCell ref="C29:C30"/>
    <mergeCell ref="E30:J30"/>
    <mergeCell ref="C31:D31"/>
    <mergeCell ref="A20:A31"/>
    <mergeCell ref="C20:D20"/>
    <mergeCell ref="K20:K39"/>
    <mergeCell ref="B21:B25"/>
    <mergeCell ref="C21:D21"/>
    <mergeCell ref="C22:D22"/>
    <mergeCell ref="C23:D23"/>
    <mergeCell ref="C24:D24"/>
    <mergeCell ref="C25:D25"/>
    <mergeCell ref="B26:B31"/>
    <mergeCell ref="B14:B17"/>
    <mergeCell ref="C14:C15"/>
    <mergeCell ref="C16:C17"/>
    <mergeCell ref="B18:B19"/>
    <mergeCell ref="C18:C19"/>
    <mergeCell ref="K18:K19"/>
    <mergeCell ref="K5:K6"/>
    <mergeCell ref="A7:A19"/>
    <mergeCell ref="C7:D7"/>
    <mergeCell ref="K7:K17"/>
    <mergeCell ref="C8:D8"/>
    <mergeCell ref="B9:B11"/>
    <mergeCell ref="C9:D9"/>
    <mergeCell ref="C10:C11"/>
    <mergeCell ref="B12:B13"/>
    <mergeCell ref="C12:C13"/>
  </mergeCells>
  <printOptions horizontalCentered="1"/>
  <pageMargins left="0.7086614173228347" right="0.7086614173228347" top="0.3937007874015748" bottom="0.3937007874015748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30"/>
  <sheetViews>
    <sheetView showGridLines="0" showZeros="0" tabSelected="1" zoomScale="70" zoomScaleNormal="70" zoomScalePageLayoutView="0" workbookViewId="0" topLeftCell="A1">
      <selection activeCell="E3" sqref="E3:G3"/>
    </sheetView>
  </sheetViews>
  <sheetFormatPr defaultColWidth="9.00390625" defaultRowHeight="13.5"/>
  <cols>
    <col min="1" max="1" width="1.25" style="318" customWidth="1"/>
    <col min="2" max="2" width="0.74609375" style="318" customWidth="1"/>
    <col min="3" max="3" width="14.375" style="318" customWidth="1"/>
    <col min="4" max="4" width="0.5" style="318" customWidth="1"/>
    <col min="5" max="12" width="13.875" style="318" customWidth="1"/>
    <col min="13" max="13" width="13.75390625" style="318" customWidth="1"/>
    <col min="14" max="14" width="7.375" style="318" customWidth="1"/>
    <col min="15" max="15" width="6.125" style="318" customWidth="1"/>
    <col min="16" max="16" width="1.25" style="318" customWidth="1"/>
    <col min="17" max="16384" width="9.00390625" style="318" customWidth="1"/>
  </cols>
  <sheetData>
    <row r="1" ht="9" customHeight="1"/>
    <row r="2" spans="2:19" s="360" customFormat="1" ht="27.75" customHeight="1">
      <c r="B2" s="738" t="s">
        <v>622</v>
      </c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361"/>
      <c r="Q2" s="361"/>
      <c r="R2" s="361"/>
      <c r="S2" s="361"/>
    </row>
    <row r="3" spans="2:15" s="360" customFormat="1" ht="30" customHeight="1">
      <c r="B3" s="737" t="s">
        <v>299</v>
      </c>
      <c r="C3" s="737"/>
      <c r="D3" s="737"/>
      <c r="E3" s="739"/>
      <c r="F3" s="740"/>
      <c r="G3" s="741"/>
      <c r="H3" s="362" t="s">
        <v>7</v>
      </c>
      <c r="I3" s="739"/>
      <c r="J3" s="740"/>
      <c r="K3" s="741"/>
      <c r="L3" s="362" t="s">
        <v>300</v>
      </c>
      <c r="M3" s="752"/>
      <c r="N3" s="753"/>
      <c r="O3" s="754"/>
    </row>
    <row r="4" spans="2:15" s="360" customFormat="1" ht="30" customHeight="1">
      <c r="B4" s="737" t="s">
        <v>301</v>
      </c>
      <c r="C4" s="737"/>
      <c r="D4" s="737"/>
      <c r="E4" s="749"/>
      <c r="F4" s="750"/>
      <c r="G4" s="751"/>
      <c r="H4" s="362" t="s">
        <v>302</v>
      </c>
      <c r="I4" s="755"/>
      <c r="J4" s="756"/>
      <c r="K4" s="757"/>
      <c r="L4" s="362" t="s">
        <v>11</v>
      </c>
      <c r="M4" s="758">
        <f>SUM(N24)</f>
        <v>0</v>
      </c>
      <c r="N4" s="759"/>
      <c r="O4" s="382" t="s">
        <v>2</v>
      </c>
    </row>
    <row r="5" ht="20.25" customHeight="1"/>
    <row r="6" spans="2:15" ht="24.75" customHeight="1">
      <c r="B6" s="743" t="s">
        <v>292</v>
      </c>
      <c r="C6" s="744"/>
      <c r="D6" s="745"/>
      <c r="E6" s="729" t="s">
        <v>293</v>
      </c>
      <c r="F6" s="730"/>
      <c r="G6" s="729" t="s">
        <v>294</v>
      </c>
      <c r="H6" s="730"/>
      <c r="I6" s="729" t="s">
        <v>295</v>
      </c>
      <c r="J6" s="730"/>
      <c r="K6" s="729" t="s">
        <v>296</v>
      </c>
      <c r="L6" s="730"/>
      <c r="M6" s="729" t="s">
        <v>17</v>
      </c>
      <c r="N6" s="742"/>
      <c r="O6" s="730"/>
    </row>
    <row r="7" spans="2:15" ht="24.75" customHeight="1">
      <c r="B7" s="746"/>
      <c r="C7" s="747"/>
      <c r="D7" s="748"/>
      <c r="E7" s="363" t="s">
        <v>297</v>
      </c>
      <c r="F7" s="367" t="s">
        <v>298</v>
      </c>
      <c r="G7" s="363" t="s">
        <v>297</v>
      </c>
      <c r="H7" s="367" t="s">
        <v>298</v>
      </c>
      <c r="I7" s="368" t="s">
        <v>297</v>
      </c>
      <c r="J7" s="364" t="s">
        <v>298</v>
      </c>
      <c r="K7" s="363" t="s">
        <v>297</v>
      </c>
      <c r="L7" s="367" t="s">
        <v>298</v>
      </c>
      <c r="M7" s="368" t="s">
        <v>297</v>
      </c>
      <c r="N7" s="764" t="s">
        <v>298</v>
      </c>
      <c r="O7" s="730"/>
    </row>
    <row r="8" spans="2:15" ht="25.5" customHeight="1">
      <c r="B8" s="365"/>
      <c r="C8" s="486" t="s">
        <v>606</v>
      </c>
      <c r="D8" s="451"/>
      <c r="E8" s="369">
        <f>'中区・東区'!E16</f>
        <v>19800</v>
      </c>
      <c r="F8" s="370">
        <f>'中区・東区'!F16</f>
        <v>0</v>
      </c>
      <c r="G8" s="369">
        <f>'中区・東区'!J16</f>
        <v>1600</v>
      </c>
      <c r="H8" s="370">
        <f>'中区・東区'!K16</f>
        <v>0</v>
      </c>
      <c r="I8" s="373">
        <f>'中区・東区'!O16</f>
        <v>5400</v>
      </c>
      <c r="J8" s="374">
        <f>'中区・東区'!P16</f>
        <v>0</v>
      </c>
      <c r="K8" s="369">
        <f>'中区・東区'!T16</f>
        <v>2100</v>
      </c>
      <c r="L8" s="370">
        <f>'中区・東区'!U16</f>
        <v>0</v>
      </c>
      <c r="M8" s="373">
        <f>SUM(E8+G8+I8+K8)</f>
        <v>28900</v>
      </c>
      <c r="N8" s="731">
        <f>SUM(F8+H8+J8+L8)</f>
        <v>0</v>
      </c>
      <c r="O8" s="732"/>
    </row>
    <row r="9" spans="2:15" ht="25.5" customHeight="1">
      <c r="B9" s="366"/>
      <c r="C9" s="487" t="s">
        <v>607</v>
      </c>
      <c r="D9" s="452"/>
      <c r="E9" s="371">
        <f>'中区・東区'!E31</f>
        <v>17400</v>
      </c>
      <c r="F9" s="372">
        <f>'中区・東区'!F31</f>
        <v>0</v>
      </c>
      <c r="G9" s="371">
        <f>'中区・東区'!J31</f>
        <v>450</v>
      </c>
      <c r="H9" s="372">
        <f>'中区・東区'!K31</f>
        <v>0</v>
      </c>
      <c r="I9" s="375">
        <f>'中区・東区'!O31</f>
        <v>3250</v>
      </c>
      <c r="J9" s="376">
        <f>'中区・東区'!P31</f>
        <v>0</v>
      </c>
      <c r="K9" s="371">
        <f>'中区・東区'!T31</f>
        <v>1550</v>
      </c>
      <c r="L9" s="372">
        <f>'中区・東区'!U31</f>
        <v>0</v>
      </c>
      <c r="M9" s="375">
        <f aca="true" t="shared" si="0" ref="M9:M24">SUM(E9+G9+I9+K9)</f>
        <v>22650</v>
      </c>
      <c r="N9" s="733">
        <f aca="true" t="shared" si="1" ref="N9:N24">SUM(F9+H9+J9+L9)</f>
        <v>0</v>
      </c>
      <c r="O9" s="734"/>
    </row>
    <row r="10" spans="2:15" ht="25.5" customHeight="1">
      <c r="B10" s="366"/>
      <c r="C10" s="487" t="s">
        <v>608</v>
      </c>
      <c r="D10" s="452"/>
      <c r="E10" s="371">
        <f>'中村区'!E24</f>
        <v>28950</v>
      </c>
      <c r="F10" s="372">
        <f>'中村区'!F24</f>
        <v>0</v>
      </c>
      <c r="G10" s="371">
        <f>'中村区'!J24</f>
        <v>1350</v>
      </c>
      <c r="H10" s="372">
        <f>'中村区'!K24</f>
        <v>0</v>
      </c>
      <c r="I10" s="375">
        <f>'中村区'!O24</f>
        <v>2950</v>
      </c>
      <c r="J10" s="376">
        <f>'中村区'!P24</f>
        <v>0</v>
      </c>
      <c r="K10" s="371">
        <f>'中村区'!T24</f>
        <v>2850</v>
      </c>
      <c r="L10" s="372">
        <f>'中村区'!U24</f>
        <v>0</v>
      </c>
      <c r="M10" s="375">
        <f t="shared" si="0"/>
        <v>36100</v>
      </c>
      <c r="N10" s="733">
        <f t="shared" si="1"/>
        <v>0</v>
      </c>
      <c r="O10" s="734"/>
    </row>
    <row r="11" spans="2:15" ht="25.5" customHeight="1">
      <c r="B11" s="366"/>
      <c r="C11" s="487" t="s">
        <v>609</v>
      </c>
      <c r="D11" s="452"/>
      <c r="E11" s="371">
        <f>'西区'!E28</f>
        <v>29750</v>
      </c>
      <c r="F11" s="372">
        <f>'西区'!F28</f>
        <v>0</v>
      </c>
      <c r="G11" s="371">
        <f>'西区'!J28</f>
        <v>0</v>
      </c>
      <c r="H11" s="372">
        <f>'西区'!K28</f>
        <v>0</v>
      </c>
      <c r="I11" s="375">
        <f>'西区'!O28</f>
        <v>3800</v>
      </c>
      <c r="J11" s="376">
        <f>'西区'!P28</f>
        <v>0</v>
      </c>
      <c r="K11" s="371">
        <f>'西区'!T28</f>
        <v>1950</v>
      </c>
      <c r="L11" s="372">
        <f>'西区'!U28</f>
        <v>0</v>
      </c>
      <c r="M11" s="375">
        <f t="shared" si="0"/>
        <v>35500</v>
      </c>
      <c r="N11" s="733">
        <f t="shared" si="1"/>
        <v>0</v>
      </c>
      <c r="O11" s="734"/>
    </row>
    <row r="12" spans="2:15" ht="25.5" customHeight="1">
      <c r="B12" s="366"/>
      <c r="C12" s="487" t="s">
        <v>610</v>
      </c>
      <c r="D12" s="452"/>
      <c r="E12" s="371">
        <f>'北区'!E29</f>
        <v>33200</v>
      </c>
      <c r="F12" s="372">
        <f>'北区'!F29</f>
        <v>0</v>
      </c>
      <c r="G12" s="371">
        <f>'北区'!J29</f>
        <v>0</v>
      </c>
      <c r="H12" s="372">
        <f>'北区'!K29</f>
        <v>0</v>
      </c>
      <c r="I12" s="375">
        <f>'北区'!O29</f>
        <v>5000</v>
      </c>
      <c r="J12" s="376">
        <f>'北区'!P29</f>
        <v>0</v>
      </c>
      <c r="K12" s="371">
        <f>'北区'!T29</f>
        <v>2250</v>
      </c>
      <c r="L12" s="372">
        <f>'北区'!U29</f>
        <v>0</v>
      </c>
      <c r="M12" s="375">
        <f t="shared" si="0"/>
        <v>40450</v>
      </c>
      <c r="N12" s="733">
        <f t="shared" si="1"/>
        <v>0</v>
      </c>
      <c r="O12" s="734"/>
    </row>
    <row r="13" spans="2:15" ht="25.5" customHeight="1">
      <c r="B13" s="366"/>
      <c r="C13" s="487" t="s">
        <v>611</v>
      </c>
      <c r="D13" s="452"/>
      <c r="E13" s="371">
        <f>'千種区'!E23</f>
        <v>32300</v>
      </c>
      <c r="F13" s="372">
        <f>'千種区'!F23</f>
        <v>0</v>
      </c>
      <c r="G13" s="371">
        <f>'千種区'!J23</f>
        <v>0</v>
      </c>
      <c r="H13" s="372">
        <f>'千種区'!K23</f>
        <v>0</v>
      </c>
      <c r="I13" s="375">
        <f>'千種区'!O23</f>
        <v>7550</v>
      </c>
      <c r="J13" s="376">
        <f>'千種区'!P23</f>
        <v>0</v>
      </c>
      <c r="K13" s="371">
        <f>'千種区'!T23</f>
        <v>2050</v>
      </c>
      <c r="L13" s="372">
        <f>'千種区'!U23</f>
        <v>0</v>
      </c>
      <c r="M13" s="375">
        <f t="shared" si="0"/>
        <v>41900</v>
      </c>
      <c r="N13" s="733">
        <f t="shared" si="1"/>
        <v>0</v>
      </c>
      <c r="O13" s="734"/>
    </row>
    <row r="14" spans="2:15" ht="25.5" customHeight="1">
      <c r="B14" s="366"/>
      <c r="C14" s="487" t="s">
        <v>612</v>
      </c>
      <c r="D14" s="452"/>
      <c r="E14" s="371">
        <f>'名東区'!E27</f>
        <v>34400</v>
      </c>
      <c r="F14" s="372">
        <f>'名東区'!F27</f>
        <v>0</v>
      </c>
      <c r="G14" s="371">
        <f>'名東区'!J27</f>
        <v>550</v>
      </c>
      <c r="H14" s="372">
        <f>'名東区'!K27</f>
        <v>0</v>
      </c>
      <c r="I14" s="375">
        <f>'名東区'!O27</f>
        <v>7000</v>
      </c>
      <c r="J14" s="376">
        <f>'名東区'!P27</f>
        <v>0</v>
      </c>
      <c r="K14" s="371">
        <f>'名東区'!T27</f>
        <v>2450</v>
      </c>
      <c r="L14" s="372">
        <f>'名東区'!U27</f>
        <v>0</v>
      </c>
      <c r="M14" s="375">
        <f t="shared" si="0"/>
        <v>44400</v>
      </c>
      <c r="N14" s="733">
        <f t="shared" si="1"/>
        <v>0</v>
      </c>
      <c r="O14" s="734"/>
    </row>
    <row r="15" spans="2:15" ht="25.5" customHeight="1">
      <c r="B15" s="366"/>
      <c r="C15" s="487" t="s">
        <v>613</v>
      </c>
      <c r="D15" s="452"/>
      <c r="E15" s="371">
        <f>'守山区'!E24</f>
        <v>35200</v>
      </c>
      <c r="F15" s="372">
        <f>'守山区'!F24</f>
        <v>0</v>
      </c>
      <c r="G15" s="371"/>
      <c r="H15" s="372"/>
      <c r="I15" s="375">
        <f>'守山区'!O24</f>
        <v>3350</v>
      </c>
      <c r="J15" s="376">
        <f>'守山区'!P24</f>
        <v>0</v>
      </c>
      <c r="K15" s="371">
        <f>'守山区'!T24</f>
        <v>2000</v>
      </c>
      <c r="L15" s="372">
        <f>'守山区'!U24</f>
        <v>0</v>
      </c>
      <c r="M15" s="375">
        <f t="shared" si="0"/>
        <v>40550</v>
      </c>
      <c r="N15" s="733">
        <f t="shared" si="1"/>
        <v>0</v>
      </c>
      <c r="O15" s="734"/>
    </row>
    <row r="16" spans="2:15" ht="25.5" customHeight="1">
      <c r="B16" s="366"/>
      <c r="C16" s="487" t="s">
        <v>614</v>
      </c>
      <c r="D16" s="452"/>
      <c r="E16" s="371">
        <f>'昭和区'!E21</f>
        <v>23400</v>
      </c>
      <c r="F16" s="372">
        <f>'昭和区'!F21</f>
        <v>0</v>
      </c>
      <c r="G16" s="371">
        <f>'昭和区'!J21</f>
        <v>0</v>
      </c>
      <c r="H16" s="372">
        <f>'昭和区'!K21</f>
        <v>0</v>
      </c>
      <c r="I16" s="375">
        <f>'昭和区'!O21</f>
        <v>3500</v>
      </c>
      <c r="J16" s="376">
        <f>'昭和区'!P21</f>
        <v>0</v>
      </c>
      <c r="K16" s="371">
        <f>'昭和区'!T21</f>
        <v>1250</v>
      </c>
      <c r="L16" s="372">
        <f>'昭和区'!U21</f>
        <v>0</v>
      </c>
      <c r="M16" s="375">
        <f t="shared" si="0"/>
        <v>28150</v>
      </c>
      <c r="N16" s="733">
        <f t="shared" si="1"/>
        <v>0</v>
      </c>
      <c r="O16" s="734"/>
    </row>
    <row r="17" spans="2:15" ht="25.5" customHeight="1">
      <c r="B17" s="366"/>
      <c r="C17" s="487" t="s">
        <v>615</v>
      </c>
      <c r="D17" s="452"/>
      <c r="E17" s="371">
        <f>'天白区'!E24</f>
        <v>32850</v>
      </c>
      <c r="F17" s="372">
        <f>'天白区'!F24</f>
        <v>0</v>
      </c>
      <c r="G17" s="371">
        <f>'天白区'!J24</f>
        <v>50</v>
      </c>
      <c r="H17" s="372">
        <f>'天白区'!K24</f>
        <v>0</v>
      </c>
      <c r="I17" s="375">
        <f>'天白区'!O24</f>
        <v>4750</v>
      </c>
      <c r="J17" s="376">
        <f>'天白区'!P24</f>
        <v>0</v>
      </c>
      <c r="K17" s="371">
        <f>'天白区'!T24</f>
        <v>2300</v>
      </c>
      <c r="L17" s="372">
        <f>'天白区'!U24</f>
        <v>0</v>
      </c>
      <c r="M17" s="375">
        <f t="shared" si="0"/>
        <v>39950</v>
      </c>
      <c r="N17" s="733">
        <f t="shared" si="1"/>
        <v>0</v>
      </c>
      <c r="O17" s="734"/>
    </row>
    <row r="18" spans="2:15" ht="25.5" customHeight="1">
      <c r="B18" s="366"/>
      <c r="C18" s="487" t="s">
        <v>616</v>
      </c>
      <c r="D18" s="452"/>
      <c r="E18" s="371">
        <f>'瑞穂区'!E21</f>
        <v>21600</v>
      </c>
      <c r="F18" s="372">
        <f>'瑞穂区'!F21</f>
        <v>0</v>
      </c>
      <c r="G18" s="371">
        <f>'瑞穂区'!J21</f>
        <v>0</v>
      </c>
      <c r="H18" s="372">
        <f>'瑞穂区'!K21</f>
        <v>0</v>
      </c>
      <c r="I18" s="375">
        <f>'瑞穂区'!O21</f>
        <v>3650</v>
      </c>
      <c r="J18" s="376">
        <f>'瑞穂区'!P21</f>
        <v>0</v>
      </c>
      <c r="K18" s="371">
        <f>'瑞穂区'!T21</f>
        <v>850</v>
      </c>
      <c r="L18" s="372">
        <f>'瑞穂区'!U21</f>
        <v>0</v>
      </c>
      <c r="M18" s="375">
        <f t="shared" si="0"/>
        <v>26100</v>
      </c>
      <c r="N18" s="733">
        <f t="shared" si="1"/>
        <v>0</v>
      </c>
      <c r="O18" s="734"/>
    </row>
    <row r="19" spans="2:15" ht="25.5" customHeight="1">
      <c r="B19" s="366"/>
      <c r="C19" s="487" t="s">
        <v>617</v>
      </c>
      <c r="D19" s="452"/>
      <c r="E19" s="371">
        <f>'南区'!E26</f>
        <v>30850</v>
      </c>
      <c r="F19" s="372">
        <f>'南区'!F26</f>
        <v>0</v>
      </c>
      <c r="G19" s="371">
        <f>'南区'!J26</f>
        <v>650</v>
      </c>
      <c r="H19" s="372">
        <f>'南区'!K26</f>
        <v>0</v>
      </c>
      <c r="I19" s="375">
        <f>'南区'!O26</f>
        <v>2500</v>
      </c>
      <c r="J19" s="376">
        <f>'南区'!P26</f>
        <v>0</v>
      </c>
      <c r="K19" s="371">
        <f>'南区'!T26</f>
        <v>3750</v>
      </c>
      <c r="L19" s="372">
        <f>'南区'!U26</f>
        <v>0</v>
      </c>
      <c r="M19" s="375">
        <f t="shared" si="0"/>
        <v>37750</v>
      </c>
      <c r="N19" s="733">
        <f t="shared" si="1"/>
        <v>0</v>
      </c>
      <c r="O19" s="734"/>
    </row>
    <row r="20" spans="2:15" ht="25.5" customHeight="1">
      <c r="B20" s="366"/>
      <c r="C20" s="487" t="s">
        <v>618</v>
      </c>
      <c r="D20" s="452"/>
      <c r="E20" s="371">
        <f>'緑区'!E30</f>
        <v>49350</v>
      </c>
      <c r="F20" s="372">
        <f>'緑区'!F30</f>
        <v>0</v>
      </c>
      <c r="G20" s="371">
        <f>'緑区'!J30</f>
        <v>1800</v>
      </c>
      <c r="H20" s="372">
        <f>'緑区'!K30</f>
        <v>0</v>
      </c>
      <c r="I20" s="375">
        <f>'緑区'!O30</f>
        <v>7100</v>
      </c>
      <c r="J20" s="376">
        <f>'緑区'!P30</f>
        <v>0</v>
      </c>
      <c r="K20" s="371">
        <f>'緑区'!T30</f>
        <v>1250</v>
      </c>
      <c r="L20" s="372">
        <f>'緑区'!U30</f>
        <v>0</v>
      </c>
      <c r="M20" s="375">
        <f t="shared" si="0"/>
        <v>59500</v>
      </c>
      <c r="N20" s="733">
        <f t="shared" si="1"/>
        <v>0</v>
      </c>
      <c r="O20" s="734"/>
    </row>
    <row r="21" spans="2:15" ht="25.5" customHeight="1">
      <c r="B21" s="366"/>
      <c r="C21" s="487" t="s">
        <v>619</v>
      </c>
      <c r="D21" s="452"/>
      <c r="E21" s="371">
        <f>'熱田区・港区'!E12</f>
        <v>12800</v>
      </c>
      <c r="F21" s="372">
        <f>'熱田区・港区'!F12</f>
        <v>0</v>
      </c>
      <c r="G21" s="371">
        <f>'熱田区・港区'!J12</f>
        <v>0</v>
      </c>
      <c r="H21" s="372">
        <f>'熱田区・港区'!K12</f>
        <v>0</v>
      </c>
      <c r="I21" s="375">
        <f>'熱田区・港区'!O12</f>
        <v>2550</v>
      </c>
      <c r="J21" s="376">
        <f>'熱田区・港区'!P12</f>
        <v>0</v>
      </c>
      <c r="K21" s="371">
        <f>'熱田区・港区'!T12</f>
        <v>2500</v>
      </c>
      <c r="L21" s="372">
        <f>'熱田区・港区'!U12</f>
        <v>0</v>
      </c>
      <c r="M21" s="375">
        <f t="shared" si="0"/>
        <v>17850</v>
      </c>
      <c r="N21" s="733">
        <f t="shared" si="1"/>
        <v>0</v>
      </c>
      <c r="O21" s="734"/>
    </row>
    <row r="22" spans="2:15" ht="25.5" customHeight="1">
      <c r="B22" s="366"/>
      <c r="C22" s="487" t="s">
        <v>555</v>
      </c>
      <c r="D22" s="452"/>
      <c r="E22" s="371">
        <f>'熱田区・港区'!E31</f>
        <v>27200</v>
      </c>
      <c r="F22" s="372">
        <f>'熱田区・港区'!F31</f>
        <v>0</v>
      </c>
      <c r="G22" s="371">
        <f>'熱田区・港区'!J31</f>
        <v>0</v>
      </c>
      <c r="H22" s="372">
        <f>'熱田区・港区'!K31</f>
        <v>0</v>
      </c>
      <c r="I22" s="375">
        <f>'熱田区・港区'!O31</f>
        <v>750</v>
      </c>
      <c r="J22" s="376">
        <f>'熱田区・港区'!P31</f>
        <v>0</v>
      </c>
      <c r="K22" s="371">
        <f>'熱田区・港区'!T31</f>
        <v>1600</v>
      </c>
      <c r="L22" s="372">
        <f>'熱田区・港区'!U31</f>
        <v>0</v>
      </c>
      <c r="M22" s="375">
        <f t="shared" si="0"/>
        <v>29550</v>
      </c>
      <c r="N22" s="733">
        <f t="shared" si="1"/>
        <v>0</v>
      </c>
      <c r="O22" s="734"/>
    </row>
    <row r="23" spans="2:15" ht="25.5" customHeight="1">
      <c r="B23" s="366"/>
      <c r="C23" s="487" t="s">
        <v>620</v>
      </c>
      <c r="D23" s="452"/>
      <c r="E23" s="371">
        <f>'中川区'!E35</f>
        <v>46400</v>
      </c>
      <c r="F23" s="372">
        <f>'中川区'!F35</f>
        <v>0</v>
      </c>
      <c r="G23" s="371">
        <f>'中川区'!J35</f>
        <v>0</v>
      </c>
      <c r="H23" s="372">
        <f>'中川区'!K35</f>
        <v>0</v>
      </c>
      <c r="I23" s="375">
        <f>'中川区'!O35</f>
        <v>2200</v>
      </c>
      <c r="J23" s="376">
        <f>'中川区'!P35</f>
        <v>0</v>
      </c>
      <c r="K23" s="371">
        <f>'中川区'!T35</f>
        <v>3000</v>
      </c>
      <c r="L23" s="372">
        <f>'中川区'!U35</f>
        <v>0</v>
      </c>
      <c r="M23" s="522">
        <f t="shared" si="0"/>
        <v>51600</v>
      </c>
      <c r="N23" s="760">
        <f t="shared" si="1"/>
        <v>0</v>
      </c>
      <c r="O23" s="761"/>
    </row>
    <row r="24" spans="2:15" ht="25.5" customHeight="1">
      <c r="B24" s="357"/>
      <c r="C24" s="359" t="s">
        <v>17</v>
      </c>
      <c r="D24" s="358"/>
      <c r="E24" s="377">
        <f aca="true" t="shared" si="2" ref="E24:L24">SUM(E8:E23)</f>
        <v>475450</v>
      </c>
      <c r="F24" s="379">
        <f t="shared" si="2"/>
        <v>0</v>
      </c>
      <c r="G24" s="378">
        <f t="shared" si="2"/>
        <v>6450</v>
      </c>
      <c r="H24" s="380">
        <f t="shared" si="2"/>
        <v>0</v>
      </c>
      <c r="I24" s="377">
        <f t="shared" si="2"/>
        <v>65300</v>
      </c>
      <c r="J24" s="381">
        <f t="shared" si="2"/>
        <v>0</v>
      </c>
      <c r="K24" s="378">
        <f t="shared" si="2"/>
        <v>33700</v>
      </c>
      <c r="L24" s="380">
        <f t="shared" si="2"/>
        <v>0</v>
      </c>
      <c r="M24" s="378">
        <f t="shared" si="0"/>
        <v>580900</v>
      </c>
      <c r="N24" s="762">
        <f t="shared" si="1"/>
        <v>0</v>
      </c>
      <c r="O24" s="763"/>
    </row>
    <row r="25" spans="2:30" s="4" customFormat="1" ht="13.5" customHeight="1">
      <c r="B25" s="228" t="s">
        <v>858</v>
      </c>
      <c r="C25" s="168"/>
      <c r="D25" s="1"/>
      <c r="E25" s="668"/>
      <c r="F25" s="669"/>
      <c r="G25" s="1"/>
      <c r="H25" s="1"/>
      <c r="I25" s="1"/>
      <c r="J25" s="668"/>
      <c r="K25" s="670"/>
      <c r="L25" s="1"/>
      <c r="M25" s="1"/>
      <c r="N25" s="1"/>
      <c r="O25" s="668"/>
      <c r="P25" s="671"/>
      <c r="Q25" s="1"/>
      <c r="R25" s="1"/>
      <c r="S25" s="1"/>
      <c r="T25" s="668"/>
      <c r="U25" s="670"/>
      <c r="V25" s="1"/>
      <c r="W25" s="1"/>
      <c r="X25" s="1"/>
      <c r="Y25" s="668"/>
      <c r="Z25" s="671"/>
      <c r="AA25" s="672"/>
      <c r="AB25" s="673"/>
      <c r="AC25" s="674"/>
      <c r="AD25" s="672"/>
    </row>
    <row r="26" spans="2:29" s="4" customFormat="1" ht="14.25" customHeight="1">
      <c r="B26" s="735" t="s">
        <v>861</v>
      </c>
      <c r="C26" s="736"/>
      <c r="D26" s="736"/>
      <c r="E26" s="736"/>
      <c r="F26" s="736"/>
      <c r="G26" s="736"/>
      <c r="H26" s="736"/>
      <c r="I26" s="736"/>
      <c r="J26" s="736"/>
      <c r="K26" s="736"/>
      <c r="L26" s="736"/>
      <c r="M26" s="736"/>
      <c r="N26" s="736"/>
      <c r="O26" s="650"/>
      <c r="P26" s="650"/>
      <c r="Q26" s="650"/>
      <c r="R26" s="650"/>
      <c r="S26" s="650"/>
      <c r="T26" s="650"/>
      <c r="U26" s="650"/>
      <c r="V26" s="650"/>
      <c r="W26" s="650"/>
      <c r="X26" s="650"/>
      <c r="Y26" s="650"/>
      <c r="Z26" s="650"/>
      <c r="AA26" s="650"/>
      <c r="AB26" s="650"/>
      <c r="AC26" s="650"/>
    </row>
    <row r="27" spans="2:29" s="4" customFormat="1" ht="14.25" customHeight="1">
      <c r="B27" s="735" t="s">
        <v>859</v>
      </c>
      <c r="C27" s="736"/>
      <c r="D27" s="736"/>
      <c r="E27" s="736"/>
      <c r="F27" s="736"/>
      <c r="G27" s="736"/>
      <c r="H27" s="736"/>
      <c r="I27" s="736"/>
      <c r="J27" s="736"/>
      <c r="K27" s="736"/>
      <c r="L27" s="736"/>
      <c r="M27" s="736"/>
      <c r="N27" s="736"/>
      <c r="O27" s="736"/>
      <c r="P27" s="736"/>
      <c r="Q27" s="736"/>
      <c r="R27" s="736"/>
      <c r="S27" s="736"/>
      <c r="T27" s="736"/>
      <c r="U27" s="736"/>
      <c r="V27" s="736"/>
      <c r="W27" s="736"/>
      <c r="X27" s="736"/>
      <c r="Y27" s="736"/>
      <c r="Z27" s="736"/>
      <c r="AA27" s="736"/>
      <c r="AB27" s="736"/>
      <c r="AC27" s="736"/>
    </row>
    <row r="28" spans="2:29" s="4" customFormat="1" ht="13.5">
      <c r="B28" s="735" t="s">
        <v>860</v>
      </c>
      <c r="C28" s="736"/>
      <c r="D28" s="736"/>
      <c r="E28" s="736"/>
      <c r="F28" s="736"/>
      <c r="G28" s="736"/>
      <c r="H28" s="736"/>
      <c r="I28" s="736"/>
      <c r="J28" s="736"/>
      <c r="K28" s="736"/>
      <c r="L28" s="736"/>
      <c r="M28" s="736"/>
      <c r="N28" s="736"/>
      <c r="O28" s="736"/>
      <c r="P28" s="736"/>
      <c r="Q28" s="736"/>
      <c r="R28" s="736"/>
      <c r="S28" s="736"/>
      <c r="T28" s="736"/>
      <c r="U28" s="736"/>
      <c r="V28" s="736"/>
      <c r="W28" s="736"/>
      <c r="X28" s="736"/>
      <c r="Y28" s="736"/>
      <c r="Z28" s="736"/>
      <c r="AA28" s="736"/>
      <c r="AB28" s="736"/>
      <c r="AC28" s="736"/>
    </row>
    <row r="29" spans="2:29" s="4" customFormat="1" ht="8.25" customHeight="1">
      <c r="B29" s="228"/>
      <c r="C29" s="1"/>
      <c r="D29" s="1"/>
      <c r="E29" s="668"/>
      <c r="F29" s="669"/>
      <c r="G29" s="1"/>
      <c r="H29" s="1"/>
      <c r="I29" s="1"/>
      <c r="J29" s="668"/>
      <c r="K29" s="670"/>
      <c r="L29" s="1"/>
      <c r="M29" s="1"/>
      <c r="N29" s="1"/>
      <c r="O29" s="668"/>
      <c r="P29" s="671"/>
      <c r="Q29" s="1"/>
      <c r="R29" s="1"/>
      <c r="S29" s="1"/>
      <c r="T29" s="668"/>
      <c r="U29" s="670"/>
      <c r="V29" s="1"/>
      <c r="W29" s="1"/>
      <c r="X29" s="1"/>
      <c r="Y29" s="668"/>
      <c r="Z29" s="671"/>
      <c r="AA29" s="2"/>
      <c r="AB29" s="2"/>
      <c r="AC29" s="2"/>
    </row>
    <row r="30" spans="2:15" ht="13.5" customHeight="1">
      <c r="B30" s="318" t="s">
        <v>685</v>
      </c>
      <c r="M30" s="728" t="s">
        <v>907</v>
      </c>
      <c r="N30" s="728"/>
      <c r="O30" s="728"/>
    </row>
    <row r="31" ht="14.25" customHeight="1"/>
    <row r="32" ht="14.25" customHeight="1"/>
  </sheetData>
  <sheetProtection password="CCCF" sheet="1" selectLockedCells="1"/>
  <mergeCells count="37">
    <mergeCell ref="B26:N26"/>
    <mergeCell ref="N23:O23"/>
    <mergeCell ref="N24:O24"/>
    <mergeCell ref="N7:O7"/>
    <mergeCell ref="N17:O17"/>
    <mergeCell ref="N18:O18"/>
    <mergeCell ref="N19:O19"/>
    <mergeCell ref="N20:O20"/>
    <mergeCell ref="M4:N4"/>
    <mergeCell ref="N21:O21"/>
    <mergeCell ref="N22:O22"/>
    <mergeCell ref="N11:O11"/>
    <mergeCell ref="N12:O12"/>
    <mergeCell ref="N13:O13"/>
    <mergeCell ref="N14:O14"/>
    <mergeCell ref="N15:O15"/>
    <mergeCell ref="N16:O16"/>
    <mergeCell ref="B3:D3"/>
    <mergeCell ref="B4:D4"/>
    <mergeCell ref="B2:O2"/>
    <mergeCell ref="E3:G3"/>
    <mergeCell ref="M6:O6"/>
    <mergeCell ref="B6:D7"/>
    <mergeCell ref="E4:G4"/>
    <mergeCell ref="M3:O3"/>
    <mergeCell ref="I3:K3"/>
    <mergeCell ref="I4:K4"/>
    <mergeCell ref="M30:O30"/>
    <mergeCell ref="E6:F6"/>
    <mergeCell ref="G6:H6"/>
    <mergeCell ref="I6:J6"/>
    <mergeCell ref="K6:L6"/>
    <mergeCell ref="N8:O8"/>
    <mergeCell ref="N9:O9"/>
    <mergeCell ref="N10:O10"/>
    <mergeCell ref="B28:AC28"/>
    <mergeCell ref="B27:AC27"/>
  </mergeCells>
  <dataValidations count="1">
    <dataValidation operator="lessThanOrEqual" allowBlank="1" showInputMessage="1" showErrorMessage="1" sqref="C25:Z25 C29:Z29 B25:B29"/>
  </dataValidations>
  <hyperlinks>
    <hyperlink ref="C8" location="中区・東区!A1" display="中区"/>
    <hyperlink ref="C9" location="中区・東区!A1" display="東区"/>
    <hyperlink ref="C10" location="中村区!A1" display="中村区"/>
    <hyperlink ref="C11" location="西区!A1" display="西区"/>
    <hyperlink ref="C12" location="北区!A1" display="北区"/>
    <hyperlink ref="C13" location="千種区!A1" display="千種区"/>
    <hyperlink ref="C14" location="名東区!A1" display="名東区"/>
    <hyperlink ref="C15" location="守山区!A1" display="守山区"/>
    <hyperlink ref="C16" location="昭和区!A1" display="昭和区"/>
    <hyperlink ref="C17" location="天白区!A1" display="天白区"/>
    <hyperlink ref="C18" location="瑞穂区!A1" display="瑞穂区"/>
    <hyperlink ref="C19" location="南区!A1" display="南区"/>
    <hyperlink ref="C20" location="緑区!A1" display="緑区"/>
    <hyperlink ref="C21" location="熱田区・港区!A1" display="熱田区"/>
    <hyperlink ref="C22" location="熱田区・港区!A1" display="港区"/>
    <hyperlink ref="C23" location="中川区!A1" display="中川区"/>
  </hyperlinks>
  <printOptions horizont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T37"/>
  <sheetViews>
    <sheetView showGridLines="0" showZeros="0" zoomScale="70" zoomScaleNormal="7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125" style="318" bestFit="1" customWidth="1"/>
    <col min="5" max="5" width="8.1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75390625" style="318" customWidth="1"/>
    <col min="21" max="21" width="8.75390625" style="318" customWidth="1"/>
    <col min="22" max="22" width="0.74609375" style="318" customWidth="1"/>
    <col min="23" max="23" width="20.75390625" style="318" customWidth="1"/>
    <col min="24" max="24" width="8.625" style="318" customWidth="1"/>
    <col min="25" max="25" width="1.25" style="318" customWidth="1"/>
    <col min="26" max="16384" width="9.00390625" style="318" customWidth="1"/>
  </cols>
  <sheetData>
    <row r="1" spans="7:150" ht="26.2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T1" s="319"/>
    </row>
    <row r="2" spans="2:150" ht="33" customHeight="1">
      <c r="B2" s="163" t="s">
        <v>273</v>
      </c>
      <c r="C2" s="163"/>
      <c r="D2" s="163"/>
      <c r="E2" s="768" t="s">
        <v>6</v>
      </c>
      <c r="F2" s="769"/>
      <c r="G2" s="770">
        <f>'名古屋市集計表'!E3</f>
        <v>0</v>
      </c>
      <c r="H2" s="770"/>
      <c r="I2" s="770"/>
      <c r="J2" s="770"/>
      <c r="K2" s="770"/>
      <c r="L2" s="770"/>
      <c r="M2" s="782" t="s">
        <v>7</v>
      </c>
      <c r="N2" s="783"/>
      <c r="O2" s="765">
        <f>'名古屋市集計表'!I3</f>
        <v>0</v>
      </c>
      <c r="P2" s="766"/>
      <c r="Q2" s="766"/>
      <c r="R2" s="766"/>
      <c r="S2" s="767"/>
      <c r="T2" s="768" t="s">
        <v>8</v>
      </c>
      <c r="U2" s="769"/>
      <c r="V2" s="770">
        <f>'名古屋市集計表'!M3</f>
        <v>0</v>
      </c>
      <c r="W2" s="770"/>
      <c r="X2" s="771"/>
      <c r="ET2" s="319"/>
    </row>
    <row r="3" spans="1:24" ht="33" customHeight="1">
      <c r="A3" s="319"/>
      <c r="B3" s="327"/>
      <c r="C3" s="327"/>
      <c r="D3" s="327"/>
      <c r="E3" s="772" t="s">
        <v>9</v>
      </c>
      <c r="F3" s="773"/>
      <c r="G3" s="778">
        <f>'名古屋市集計表'!E4</f>
        <v>0</v>
      </c>
      <c r="H3" s="778"/>
      <c r="I3" s="778"/>
      <c r="J3" s="778"/>
      <c r="K3" s="778"/>
      <c r="L3" s="778"/>
      <c r="M3" s="774" t="s">
        <v>10</v>
      </c>
      <c r="N3" s="775"/>
      <c r="O3" s="779">
        <f>'名古屋市集計表'!I4</f>
        <v>0</v>
      </c>
      <c r="P3" s="780"/>
      <c r="Q3" s="780"/>
      <c r="R3" s="780"/>
      <c r="S3" s="781"/>
      <c r="T3" s="772" t="s">
        <v>11</v>
      </c>
      <c r="U3" s="773"/>
      <c r="V3" s="776">
        <f>SUM(O4+O17)</f>
        <v>0</v>
      </c>
      <c r="W3" s="777"/>
      <c r="X3" s="343" t="s">
        <v>2</v>
      </c>
    </row>
    <row r="4" spans="2:47" ht="32.25" customHeight="1">
      <c r="B4" s="319"/>
      <c r="C4" s="791" t="s">
        <v>304</v>
      </c>
      <c r="D4" s="791"/>
      <c r="E4" s="791"/>
      <c r="F4" s="786" t="s">
        <v>17</v>
      </c>
      <c r="G4" s="786"/>
      <c r="H4" s="787">
        <f>SUM(E16+J16+O16+T16)</f>
        <v>28900</v>
      </c>
      <c r="I4" s="786"/>
      <c r="J4" s="160" t="s">
        <v>2</v>
      </c>
      <c r="K4" s="160" t="s">
        <v>275</v>
      </c>
      <c r="L4" s="161"/>
      <c r="M4" s="162" t="s">
        <v>274</v>
      </c>
      <c r="N4" s="161"/>
      <c r="O4" s="788">
        <f>SUM(F16+K16+P16+U16)</f>
        <v>0</v>
      </c>
      <c r="P4" s="789"/>
      <c r="Q4" s="790" t="s">
        <v>2</v>
      </c>
      <c r="R4" s="790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</row>
    <row r="5" spans="2:24" ht="19.5" customHeight="1">
      <c r="B5" s="768" t="s">
        <v>278</v>
      </c>
      <c r="C5" s="784"/>
      <c r="D5" s="784"/>
      <c r="E5" s="784"/>
      <c r="F5" s="339" t="s">
        <v>276</v>
      </c>
      <c r="G5" s="784" t="s">
        <v>279</v>
      </c>
      <c r="H5" s="784"/>
      <c r="I5" s="784"/>
      <c r="J5" s="784"/>
      <c r="K5" s="346" t="s">
        <v>276</v>
      </c>
      <c r="L5" s="768" t="s">
        <v>280</v>
      </c>
      <c r="M5" s="784"/>
      <c r="N5" s="784"/>
      <c r="O5" s="785"/>
      <c r="P5" s="324" t="s">
        <v>276</v>
      </c>
      <c r="Q5" s="768" t="s">
        <v>277</v>
      </c>
      <c r="R5" s="784"/>
      <c r="S5" s="784"/>
      <c r="T5" s="785"/>
      <c r="U5" s="324" t="s">
        <v>276</v>
      </c>
      <c r="V5" s="768" t="s">
        <v>642</v>
      </c>
      <c r="W5" s="784"/>
      <c r="X5" s="769"/>
    </row>
    <row r="6" spans="2:24" ht="19.5" customHeight="1">
      <c r="B6" s="498" t="s">
        <v>645</v>
      </c>
      <c r="C6" s="534" t="s">
        <v>693</v>
      </c>
      <c r="D6" s="556" t="s">
        <v>638</v>
      </c>
      <c r="E6" s="526">
        <v>1400</v>
      </c>
      <c r="F6" s="662"/>
      <c r="G6" s="320"/>
      <c r="H6" s="453" t="s">
        <v>311</v>
      </c>
      <c r="I6" s="383"/>
      <c r="J6" s="526">
        <v>300</v>
      </c>
      <c r="K6" s="662"/>
      <c r="L6" s="344"/>
      <c r="M6" s="453" t="s">
        <v>624</v>
      </c>
      <c r="N6" s="393"/>
      <c r="O6" s="525">
        <v>550</v>
      </c>
      <c r="P6" s="662"/>
      <c r="Q6" s="330"/>
      <c r="R6" s="453" t="s">
        <v>314</v>
      </c>
      <c r="S6" s="396"/>
      <c r="T6" s="525">
        <v>1050</v>
      </c>
      <c r="U6" s="662"/>
      <c r="V6" s="491"/>
      <c r="W6" s="228" t="s">
        <v>643</v>
      </c>
      <c r="X6" s="492"/>
    </row>
    <row r="7" spans="2:24" ht="19.5" customHeight="1">
      <c r="B7" s="499"/>
      <c r="C7" s="467" t="s">
        <v>305</v>
      </c>
      <c r="D7" s="557" t="s">
        <v>639</v>
      </c>
      <c r="E7" s="524">
        <v>1350</v>
      </c>
      <c r="F7" s="350"/>
      <c r="G7" s="335"/>
      <c r="H7" s="455" t="s">
        <v>312</v>
      </c>
      <c r="I7" s="386"/>
      <c r="J7" s="524">
        <v>650</v>
      </c>
      <c r="K7" s="350"/>
      <c r="L7" s="334"/>
      <c r="M7" s="455" t="s">
        <v>625</v>
      </c>
      <c r="N7" s="397"/>
      <c r="O7" s="468">
        <v>1750</v>
      </c>
      <c r="P7" s="350"/>
      <c r="Q7" s="334"/>
      <c r="R7" s="455" t="s">
        <v>315</v>
      </c>
      <c r="S7" s="335"/>
      <c r="T7" s="463">
        <v>250</v>
      </c>
      <c r="U7" s="350"/>
      <c r="V7" s="491"/>
      <c r="W7" s="497" t="s">
        <v>862</v>
      </c>
      <c r="X7" s="492"/>
    </row>
    <row r="8" spans="2:24" ht="19.5" customHeight="1">
      <c r="B8" s="499"/>
      <c r="C8" s="467" t="s">
        <v>306</v>
      </c>
      <c r="D8" s="557" t="s">
        <v>639</v>
      </c>
      <c r="E8" s="524">
        <v>1950</v>
      </c>
      <c r="F8" s="350"/>
      <c r="G8" s="335"/>
      <c r="H8" s="455" t="s">
        <v>313</v>
      </c>
      <c r="I8" s="386"/>
      <c r="J8" s="533">
        <v>350</v>
      </c>
      <c r="K8" s="350"/>
      <c r="L8" s="334"/>
      <c r="M8" s="455" t="s">
        <v>626</v>
      </c>
      <c r="N8" s="397"/>
      <c r="O8" s="463">
        <v>1100</v>
      </c>
      <c r="P8" s="350"/>
      <c r="Q8" s="334"/>
      <c r="R8" s="455" t="s">
        <v>316</v>
      </c>
      <c r="S8" s="335"/>
      <c r="T8" s="463">
        <v>300</v>
      </c>
      <c r="U8" s="350"/>
      <c r="V8" s="491"/>
      <c r="W8" s="497" t="s">
        <v>674</v>
      </c>
      <c r="X8" s="492"/>
    </row>
    <row r="9" spans="2:24" ht="19.5" customHeight="1">
      <c r="B9" s="499" t="s">
        <v>646</v>
      </c>
      <c r="C9" s="467" t="s">
        <v>694</v>
      </c>
      <c r="D9" s="557" t="s">
        <v>639</v>
      </c>
      <c r="E9" s="524">
        <v>3800</v>
      </c>
      <c r="F9" s="350"/>
      <c r="G9" s="335"/>
      <c r="H9" s="643" t="s">
        <v>775</v>
      </c>
      <c r="I9" s="409"/>
      <c r="J9" s="533">
        <v>300</v>
      </c>
      <c r="K9" s="663"/>
      <c r="L9" s="334"/>
      <c r="M9" s="484" t="s">
        <v>627</v>
      </c>
      <c r="N9" s="391"/>
      <c r="O9" s="537">
        <v>650</v>
      </c>
      <c r="P9" s="350"/>
      <c r="Q9" s="334"/>
      <c r="R9" s="467" t="s">
        <v>625</v>
      </c>
      <c r="S9" s="335"/>
      <c r="T9" s="463">
        <v>400</v>
      </c>
      <c r="U9" s="350"/>
      <c r="V9" s="491"/>
      <c r="W9" s="497" t="s">
        <v>644</v>
      </c>
      <c r="X9" s="492"/>
    </row>
    <row r="10" spans="2:24" ht="19.5" customHeight="1">
      <c r="B10" s="499" t="s">
        <v>647</v>
      </c>
      <c r="C10" s="467" t="s">
        <v>307</v>
      </c>
      <c r="D10" s="557" t="s">
        <v>639</v>
      </c>
      <c r="E10" s="524">
        <v>3400</v>
      </c>
      <c r="F10" s="350"/>
      <c r="G10" s="335"/>
      <c r="H10" s="455"/>
      <c r="I10" s="386"/>
      <c r="J10" s="533"/>
      <c r="K10" s="349"/>
      <c r="L10" s="334"/>
      <c r="M10" s="484" t="s">
        <v>628</v>
      </c>
      <c r="N10" s="391"/>
      <c r="O10" s="537">
        <v>1350</v>
      </c>
      <c r="P10" s="663"/>
      <c r="Q10" s="334"/>
      <c r="R10" s="467" t="s">
        <v>799</v>
      </c>
      <c r="S10" s="335"/>
      <c r="T10" s="463">
        <v>100</v>
      </c>
      <c r="U10" s="350"/>
      <c r="V10" s="491"/>
      <c r="W10" s="228"/>
      <c r="X10" s="492"/>
    </row>
    <row r="11" spans="2:24" ht="19.5" customHeight="1">
      <c r="B11" s="499"/>
      <c r="C11" s="467" t="s">
        <v>308</v>
      </c>
      <c r="D11" s="557" t="s">
        <v>639</v>
      </c>
      <c r="E11" s="524">
        <v>1350</v>
      </c>
      <c r="F11" s="350"/>
      <c r="G11" s="335"/>
      <c r="H11" s="385"/>
      <c r="I11" s="386"/>
      <c r="J11" s="394"/>
      <c r="K11" s="349"/>
      <c r="L11" s="334"/>
      <c r="M11" s="385"/>
      <c r="N11" s="391"/>
      <c r="O11" s="392"/>
      <c r="P11" s="337"/>
      <c r="Q11" s="334"/>
      <c r="R11" s="336"/>
      <c r="S11" s="335"/>
      <c r="T11" s="341"/>
      <c r="U11" s="353"/>
      <c r="V11" s="491"/>
      <c r="W11" s="228"/>
      <c r="X11" s="492"/>
    </row>
    <row r="12" spans="2:24" ht="19.5" customHeight="1">
      <c r="B12" s="499"/>
      <c r="C12" s="467" t="s">
        <v>695</v>
      </c>
      <c r="D12" s="557" t="s">
        <v>638</v>
      </c>
      <c r="E12" s="524">
        <v>1850</v>
      </c>
      <c r="F12" s="350"/>
      <c r="G12" s="335"/>
      <c r="H12" s="385"/>
      <c r="I12" s="386"/>
      <c r="J12" s="394"/>
      <c r="K12" s="349"/>
      <c r="L12" s="334"/>
      <c r="M12" s="385"/>
      <c r="N12" s="391"/>
      <c r="O12" s="392"/>
      <c r="P12" s="337"/>
      <c r="Q12" s="334"/>
      <c r="R12" s="336"/>
      <c r="S12" s="335"/>
      <c r="T12" s="341"/>
      <c r="U12" s="337"/>
      <c r="V12" s="491"/>
      <c r="W12" s="228" t="s">
        <v>687</v>
      </c>
      <c r="X12" s="492"/>
    </row>
    <row r="13" spans="2:24" ht="19.5" customHeight="1">
      <c r="B13" s="499"/>
      <c r="C13" s="467" t="s">
        <v>309</v>
      </c>
      <c r="D13" s="557" t="s">
        <v>638</v>
      </c>
      <c r="E13" s="524">
        <v>1500</v>
      </c>
      <c r="F13" s="350"/>
      <c r="G13" s="335"/>
      <c r="H13" s="385"/>
      <c r="I13" s="386"/>
      <c r="J13" s="394"/>
      <c r="K13" s="349"/>
      <c r="L13" s="334"/>
      <c r="M13" s="385"/>
      <c r="N13" s="391"/>
      <c r="O13" s="392"/>
      <c r="P13" s="337"/>
      <c r="Q13" s="334"/>
      <c r="R13" s="336"/>
      <c r="S13" s="335"/>
      <c r="T13" s="341"/>
      <c r="U13" s="337"/>
      <c r="V13" s="491"/>
      <c r="W13" s="228" t="s">
        <v>781</v>
      </c>
      <c r="X13" s="492"/>
    </row>
    <row r="14" spans="2:24" ht="19.5" customHeight="1">
      <c r="B14" s="499"/>
      <c r="C14" s="467" t="s">
        <v>310</v>
      </c>
      <c r="D14" s="557" t="s">
        <v>638</v>
      </c>
      <c r="E14" s="524">
        <v>1100</v>
      </c>
      <c r="F14" s="350"/>
      <c r="G14" s="335"/>
      <c r="H14" s="385"/>
      <c r="I14" s="386"/>
      <c r="J14" s="394"/>
      <c r="K14" s="349"/>
      <c r="L14" s="334"/>
      <c r="M14" s="385"/>
      <c r="N14" s="391"/>
      <c r="O14" s="392"/>
      <c r="P14" s="337"/>
      <c r="Q14" s="334"/>
      <c r="R14" s="336"/>
      <c r="S14" s="335"/>
      <c r="T14" s="341"/>
      <c r="U14" s="337"/>
      <c r="V14" s="491"/>
      <c r="W14" s="228" t="s">
        <v>782</v>
      </c>
      <c r="X14" s="492"/>
    </row>
    <row r="15" spans="2:24" ht="19.5" customHeight="1">
      <c r="B15" s="510"/>
      <c r="C15" s="479" t="s">
        <v>328</v>
      </c>
      <c r="D15" s="676" t="s">
        <v>640</v>
      </c>
      <c r="E15" s="685">
        <v>2100</v>
      </c>
      <c r="F15" s="663"/>
      <c r="G15" s="355"/>
      <c r="H15" s="410"/>
      <c r="I15" s="411"/>
      <c r="J15" s="443"/>
      <c r="K15" s="677"/>
      <c r="L15" s="354"/>
      <c r="M15" s="410"/>
      <c r="N15" s="445"/>
      <c r="O15" s="446"/>
      <c r="P15" s="356"/>
      <c r="Q15" s="354"/>
      <c r="R15" s="678"/>
      <c r="S15" s="355"/>
      <c r="T15" s="679"/>
      <c r="U15" s="356"/>
      <c r="V15" s="491"/>
      <c r="W15" s="497" t="s">
        <v>650</v>
      </c>
      <c r="X15" s="492"/>
    </row>
    <row r="16" spans="2:24" ht="19.5" customHeight="1">
      <c r="B16" s="768" t="s">
        <v>3</v>
      </c>
      <c r="C16" s="784"/>
      <c r="D16" s="784"/>
      <c r="E16" s="345">
        <f>SUM(E6:E15)</f>
        <v>19800</v>
      </c>
      <c r="F16" s="352">
        <f>SUM(F6:F15)</f>
        <v>0</v>
      </c>
      <c r="G16" s="784" t="s">
        <v>3</v>
      </c>
      <c r="H16" s="784"/>
      <c r="I16" s="784"/>
      <c r="J16" s="345">
        <f>SUM(J6:J15)</f>
        <v>1600</v>
      </c>
      <c r="K16" s="680">
        <f>SUM(K6:K15)</f>
        <v>0</v>
      </c>
      <c r="L16" s="768" t="s">
        <v>3</v>
      </c>
      <c r="M16" s="784"/>
      <c r="N16" s="785"/>
      <c r="O16" s="347">
        <f>SUM(O6:O15)</f>
        <v>5400</v>
      </c>
      <c r="P16" s="331">
        <f>SUM(P6:P15)</f>
        <v>0</v>
      </c>
      <c r="Q16" s="768" t="s">
        <v>3</v>
      </c>
      <c r="R16" s="784"/>
      <c r="S16" s="784"/>
      <c r="T16" s="348">
        <f>SUM(T6:T15)</f>
        <v>2100</v>
      </c>
      <c r="U16" s="331">
        <f>SUM(U6:U15)</f>
        <v>0</v>
      </c>
      <c r="V16" s="493"/>
      <c r="W16" s="235"/>
      <c r="X16" s="495"/>
    </row>
    <row r="17" spans="3:18" s="321" customFormat="1" ht="30" customHeight="1">
      <c r="C17" s="791" t="s">
        <v>303</v>
      </c>
      <c r="D17" s="791"/>
      <c r="E17" s="791"/>
      <c r="F17" s="786" t="s">
        <v>17</v>
      </c>
      <c r="G17" s="786"/>
      <c r="H17" s="787">
        <f>SUM(E31+J31+O31+T31)</f>
        <v>22650</v>
      </c>
      <c r="I17" s="786"/>
      <c r="J17" s="160" t="s">
        <v>2</v>
      </c>
      <c r="K17" s="160" t="s">
        <v>275</v>
      </c>
      <c r="L17" s="161"/>
      <c r="M17" s="162" t="s">
        <v>274</v>
      </c>
      <c r="N17" s="161"/>
      <c r="O17" s="788">
        <f>SUM(F31+K31+P31+U31)</f>
        <v>0</v>
      </c>
      <c r="P17" s="789"/>
      <c r="Q17" s="790" t="s">
        <v>2</v>
      </c>
      <c r="R17" s="790"/>
    </row>
    <row r="18" spans="2:24" ht="19.5" customHeight="1">
      <c r="B18" s="768" t="s">
        <v>278</v>
      </c>
      <c r="C18" s="784"/>
      <c r="D18" s="784"/>
      <c r="E18" s="784"/>
      <c r="F18" s="339" t="s">
        <v>276</v>
      </c>
      <c r="G18" s="784" t="s">
        <v>279</v>
      </c>
      <c r="H18" s="784"/>
      <c r="I18" s="784"/>
      <c r="J18" s="785"/>
      <c r="K18" s="322" t="s">
        <v>276</v>
      </c>
      <c r="L18" s="768" t="s">
        <v>280</v>
      </c>
      <c r="M18" s="784"/>
      <c r="N18" s="784"/>
      <c r="O18" s="784"/>
      <c r="P18" s="339" t="s">
        <v>276</v>
      </c>
      <c r="Q18" s="784" t="s">
        <v>277</v>
      </c>
      <c r="R18" s="784"/>
      <c r="S18" s="784"/>
      <c r="T18" s="785"/>
      <c r="U18" s="324" t="s">
        <v>276</v>
      </c>
      <c r="V18" s="768" t="s">
        <v>642</v>
      </c>
      <c r="W18" s="784"/>
      <c r="X18" s="769"/>
    </row>
    <row r="19" spans="2:24" ht="19.5" customHeight="1">
      <c r="B19" s="498" t="s">
        <v>645</v>
      </c>
      <c r="C19" s="534" t="s">
        <v>317</v>
      </c>
      <c r="D19" s="556" t="s">
        <v>704</v>
      </c>
      <c r="E19" s="526">
        <v>1900</v>
      </c>
      <c r="F19" s="662"/>
      <c r="G19" s="320"/>
      <c r="H19" s="455" t="s">
        <v>329</v>
      </c>
      <c r="I19" s="386"/>
      <c r="J19" s="468">
        <v>450</v>
      </c>
      <c r="K19" s="496"/>
      <c r="L19" s="344"/>
      <c r="M19" s="453" t="s">
        <v>320</v>
      </c>
      <c r="N19" s="393"/>
      <c r="O19" s="526">
        <v>500</v>
      </c>
      <c r="P19" s="662"/>
      <c r="Q19" s="344"/>
      <c r="R19" s="534" t="s">
        <v>630</v>
      </c>
      <c r="S19" s="393"/>
      <c r="T19" s="525">
        <v>650</v>
      </c>
      <c r="U19" s="662"/>
      <c r="V19" s="491"/>
      <c r="W19" s="228" t="s">
        <v>652</v>
      </c>
      <c r="X19" s="492"/>
    </row>
    <row r="20" spans="2:24" ht="19.5" customHeight="1">
      <c r="B20" s="499" t="s">
        <v>646</v>
      </c>
      <c r="C20" s="467" t="s">
        <v>318</v>
      </c>
      <c r="D20" s="557" t="s">
        <v>641</v>
      </c>
      <c r="E20" s="524">
        <v>1150</v>
      </c>
      <c r="F20" s="350"/>
      <c r="G20" s="335"/>
      <c r="H20" s="455"/>
      <c r="I20" s="386"/>
      <c r="J20" s="457"/>
      <c r="K20" s="340"/>
      <c r="L20" s="334"/>
      <c r="M20" s="455" t="s">
        <v>630</v>
      </c>
      <c r="N20" s="397"/>
      <c r="O20" s="524">
        <v>1100</v>
      </c>
      <c r="P20" s="350"/>
      <c r="Q20" s="334"/>
      <c r="R20" s="455" t="s">
        <v>330</v>
      </c>
      <c r="S20" s="397"/>
      <c r="T20" s="463">
        <v>700</v>
      </c>
      <c r="U20" s="350"/>
      <c r="V20" s="491"/>
      <c r="W20" s="497" t="s">
        <v>783</v>
      </c>
      <c r="X20" s="492"/>
    </row>
    <row r="21" spans="2:24" ht="19.5" customHeight="1">
      <c r="B21" s="499" t="s">
        <v>647</v>
      </c>
      <c r="C21" s="467" t="s">
        <v>319</v>
      </c>
      <c r="D21" s="557" t="s">
        <v>641</v>
      </c>
      <c r="E21" s="524">
        <v>1500</v>
      </c>
      <c r="F21" s="350"/>
      <c r="G21" s="335"/>
      <c r="H21" s="385"/>
      <c r="I21" s="386"/>
      <c r="J21" s="387"/>
      <c r="K21" s="340"/>
      <c r="L21" s="334"/>
      <c r="M21" s="455" t="s">
        <v>629</v>
      </c>
      <c r="N21" s="397"/>
      <c r="O21" s="533">
        <v>1650</v>
      </c>
      <c r="P21" s="663"/>
      <c r="Q21" s="334"/>
      <c r="R21" s="455" t="s">
        <v>331</v>
      </c>
      <c r="S21" s="397"/>
      <c r="T21" s="463">
        <v>200</v>
      </c>
      <c r="U21" s="663"/>
      <c r="V21" s="491"/>
      <c r="W21" s="228"/>
      <c r="X21" s="492"/>
    </row>
    <row r="22" spans="2:24" ht="19.5" customHeight="1">
      <c r="B22" s="499" t="s">
        <v>648</v>
      </c>
      <c r="C22" s="467" t="s">
        <v>320</v>
      </c>
      <c r="D22" s="557" t="s">
        <v>641</v>
      </c>
      <c r="E22" s="524">
        <v>1000</v>
      </c>
      <c r="F22" s="350"/>
      <c r="G22" s="335"/>
      <c r="H22" s="405"/>
      <c r="I22" s="386"/>
      <c r="J22" s="387"/>
      <c r="K22" s="340"/>
      <c r="L22" s="334"/>
      <c r="M22" s="455"/>
      <c r="N22" s="391"/>
      <c r="O22" s="459"/>
      <c r="P22" s="353"/>
      <c r="Q22" s="334"/>
      <c r="R22" s="385"/>
      <c r="S22" s="391"/>
      <c r="T22" s="398"/>
      <c r="U22" s="337"/>
      <c r="V22" s="491"/>
      <c r="W22" s="228" t="s">
        <v>901</v>
      </c>
      <c r="X22" s="492"/>
    </row>
    <row r="23" spans="2:24" ht="19.5" customHeight="1">
      <c r="B23" s="499"/>
      <c r="C23" s="467" t="s">
        <v>321</v>
      </c>
      <c r="D23" s="557" t="s">
        <v>640</v>
      </c>
      <c r="E23" s="524">
        <v>1850</v>
      </c>
      <c r="F23" s="350"/>
      <c r="G23" s="335"/>
      <c r="H23" s="484"/>
      <c r="I23" s="541"/>
      <c r="J23" s="387"/>
      <c r="K23" s="340"/>
      <c r="L23" s="334"/>
      <c r="M23" s="385"/>
      <c r="N23" s="391"/>
      <c r="O23" s="395"/>
      <c r="P23" s="353"/>
      <c r="Q23" s="334"/>
      <c r="R23" s="385"/>
      <c r="S23" s="391"/>
      <c r="T23" s="398"/>
      <c r="U23" s="337"/>
      <c r="V23" s="491"/>
      <c r="W23" s="228" t="s">
        <v>653</v>
      </c>
      <c r="X23" s="492"/>
    </row>
    <row r="24" spans="2:24" ht="19.5" customHeight="1">
      <c r="B24" s="499" t="s">
        <v>649</v>
      </c>
      <c r="C24" s="467" t="s">
        <v>322</v>
      </c>
      <c r="D24" s="557" t="s">
        <v>641</v>
      </c>
      <c r="E24" s="524">
        <v>1750</v>
      </c>
      <c r="F24" s="350"/>
      <c r="G24" s="335"/>
      <c r="H24" s="385"/>
      <c r="I24" s="386"/>
      <c r="J24" s="387"/>
      <c r="K24" s="340"/>
      <c r="L24" s="334"/>
      <c r="M24" s="385"/>
      <c r="N24" s="391"/>
      <c r="O24" s="395"/>
      <c r="P24" s="353"/>
      <c r="Q24" s="334"/>
      <c r="R24" s="385"/>
      <c r="S24" s="391"/>
      <c r="T24" s="398"/>
      <c r="U24" s="337"/>
      <c r="V24" s="491"/>
      <c r="W24" s="228" t="s">
        <v>863</v>
      </c>
      <c r="X24" s="492"/>
    </row>
    <row r="25" spans="2:24" ht="19.5" customHeight="1">
      <c r="B25" s="499"/>
      <c r="C25" s="467" t="s">
        <v>323</v>
      </c>
      <c r="D25" s="557" t="s">
        <v>641</v>
      </c>
      <c r="E25" s="524">
        <v>1950</v>
      </c>
      <c r="F25" s="350"/>
      <c r="G25" s="335"/>
      <c r="H25" s="385"/>
      <c r="I25" s="386"/>
      <c r="J25" s="387"/>
      <c r="K25" s="340"/>
      <c r="L25" s="334"/>
      <c r="M25" s="385"/>
      <c r="N25" s="391"/>
      <c r="O25" s="395"/>
      <c r="P25" s="353"/>
      <c r="Q25" s="334"/>
      <c r="R25" s="385"/>
      <c r="S25" s="391"/>
      <c r="T25" s="398"/>
      <c r="U25" s="337"/>
      <c r="V25" s="491"/>
      <c r="W25" s="228" t="s">
        <v>741</v>
      </c>
      <c r="X25" s="492"/>
    </row>
    <row r="26" spans="2:24" ht="19.5" customHeight="1">
      <c r="B26" s="499"/>
      <c r="C26" s="467" t="s">
        <v>324</v>
      </c>
      <c r="D26" s="557" t="s">
        <v>640</v>
      </c>
      <c r="E26" s="524">
        <v>1100</v>
      </c>
      <c r="F26" s="350"/>
      <c r="G26" s="335"/>
      <c r="H26" s="385"/>
      <c r="I26" s="386"/>
      <c r="J26" s="387"/>
      <c r="K26" s="340"/>
      <c r="L26" s="334"/>
      <c r="M26" s="385"/>
      <c r="N26" s="391"/>
      <c r="O26" s="395"/>
      <c r="P26" s="353"/>
      <c r="Q26" s="334"/>
      <c r="R26" s="385"/>
      <c r="S26" s="391"/>
      <c r="T26" s="398"/>
      <c r="U26" s="337"/>
      <c r="V26" s="491"/>
      <c r="W26" s="228" t="s">
        <v>864</v>
      </c>
      <c r="X26" s="492"/>
    </row>
    <row r="27" spans="2:24" ht="19.5" customHeight="1">
      <c r="B27" s="499" t="s">
        <v>651</v>
      </c>
      <c r="C27" s="467" t="s">
        <v>325</v>
      </c>
      <c r="D27" s="557" t="s">
        <v>641</v>
      </c>
      <c r="E27" s="524">
        <v>1550</v>
      </c>
      <c r="F27" s="350"/>
      <c r="G27" s="335"/>
      <c r="H27" s="385"/>
      <c r="I27" s="386"/>
      <c r="J27" s="387"/>
      <c r="K27" s="340"/>
      <c r="L27" s="334"/>
      <c r="M27" s="385"/>
      <c r="N27" s="391"/>
      <c r="O27" s="395"/>
      <c r="P27" s="353"/>
      <c r="Q27" s="334"/>
      <c r="R27" s="385"/>
      <c r="S27" s="391"/>
      <c r="T27" s="398"/>
      <c r="U27" s="337"/>
      <c r="V27" s="491"/>
      <c r="W27" s="228" t="s">
        <v>654</v>
      </c>
      <c r="X27" s="492"/>
    </row>
    <row r="28" spans="2:24" ht="19.5" customHeight="1">
      <c r="B28" s="499"/>
      <c r="C28" s="467" t="s">
        <v>326</v>
      </c>
      <c r="D28" s="557" t="s">
        <v>640</v>
      </c>
      <c r="E28" s="524">
        <v>1850</v>
      </c>
      <c r="F28" s="350"/>
      <c r="G28" s="335"/>
      <c r="H28" s="385"/>
      <c r="I28" s="386"/>
      <c r="J28" s="387"/>
      <c r="K28" s="340"/>
      <c r="L28" s="334"/>
      <c r="M28" s="385"/>
      <c r="N28" s="391"/>
      <c r="O28" s="395"/>
      <c r="P28" s="353"/>
      <c r="Q28" s="334"/>
      <c r="R28" s="385"/>
      <c r="S28" s="391"/>
      <c r="T28" s="398"/>
      <c r="U28" s="337"/>
      <c r="V28" s="491"/>
      <c r="W28" s="228"/>
      <c r="X28" s="492"/>
    </row>
    <row r="29" spans="2:24" ht="19.5" customHeight="1">
      <c r="B29" s="499"/>
      <c r="C29" s="467" t="s">
        <v>327</v>
      </c>
      <c r="D29" s="557" t="s">
        <v>640</v>
      </c>
      <c r="E29" s="524">
        <v>1800</v>
      </c>
      <c r="F29" s="350"/>
      <c r="G29" s="335"/>
      <c r="H29" s="467"/>
      <c r="I29" s="557"/>
      <c r="J29" s="468"/>
      <c r="K29" s="340"/>
      <c r="L29" s="334"/>
      <c r="M29" s="385"/>
      <c r="N29" s="391"/>
      <c r="O29" s="395"/>
      <c r="P29" s="353"/>
      <c r="Q29" s="334"/>
      <c r="R29" s="385"/>
      <c r="S29" s="391"/>
      <c r="T29" s="398"/>
      <c r="U29" s="337"/>
      <c r="V29" s="491"/>
      <c r="W29" s="228"/>
      <c r="X29" s="492"/>
    </row>
    <row r="30" spans="2:24" ht="19.5" customHeight="1">
      <c r="B30" s="500"/>
      <c r="C30" s="399"/>
      <c r="D30" s="400"/>
      <c r="E30" s="527"/>
      <c r="F30" s="351"/>
      <c r="G30" s="323"/>
      <c r="H30" s="401"/>
      <c r="I30" s="400"/>
      <c r="J30" s="406"/>
      <c r="K30" s="328"/>
      <c r="L30" s="329"/>
      <c r="M30" s="402"/>
      <c r="N30" s="403"/>
      <c r="O30" s="404"/>
      <c r="P30" s="351"/>
      <c r="Q30" s="329"/>
      <c r="R30" s="402"/>
      <c r="S30" s="403"/>
      <c r="T30" s="407"/>
      <c r="U30" s="332"/>
      <c r="V30" s="491"/>
      <c r="W30" s="228"/>
      <c r="X30" s="492"/>
    </row>
    <row r="31" spans="2:24" ht="19.5" customHeight="1">
      <c r="B31" s="768" t="s">
        <v>3</v>
      </c>
      <c r="C31" s="784"/>
      <c r="D31" s="784"/>
      <c r="E31" s="345">
        <f>SUM(E19:E30)</f>
        <v>17400</v>
      </c>
      <c r="F31" s="352">
        <f>SUM(F19:F30)</f>
        <v>0</v>
      </c>
      <c r="G31" s="784" t="s">
        <v>3</v>
      </c>
      <c r="H31" s="784"/>
      <c r="I31" s="784"/>
      <c r="J31" s="348">
        <f>SUM(J19:J30)</f>
        <v>450</v>
      </c>
      <c r="K31" s="297">
        <f>SUM(K19:K30)</f>
        <v>0</v>
      </c>
      <c r="L31" s="768" t="s">
        <v>3</v>
      </c>
      <c r="M31" s="784"/>
      <c r="N31" s="785"/>
      <c r="O31" s="264">
        <f>SUM(O19:O30)</f>
        <v>3250</v>
      </c>
      <c r="P31" s="352">
        <f>SUM(P19:P30)</f>
        <v>0</v>
      </c>
      <c r="Q31" s="768" t="s">
        <v>3</v>
      </c>
      <c r="R31" s="784"/>
      <c r="S31" s="785"/>
      <c r="T31" s="347">
        <f>SUM(T19:T30)</f>
        <v>1550</v>
      </c>
      <c r="U31" s="331">
        <f>SUM(U19:U30)</f>
        <v>0</v>
      </c>
      <c r="V31" s="493"/>
      <c r="W31" s="235"/>
      <c r="X31" s="495"/>
    </row>
    <row r="32" spans="2:30" s="4" customFormat="1" ht="13.5" customHeight="1">
      <c r="B32" s="228" t="s">
        <v>858</v>
      </c>
      <c r="C32" s="168"/>
      <c r="D32" s="1"/>
      <c r="E32" s="668"/>
      <c r="F32" s="669"/>
      <c r="G32" s="1"/>
      <c r="H32" s="1"/>
      <c r="I32" s="1"/>
      <c r="J32" s="668"/>
      <c r="K32" s="670"/>
      <c r="L32" s="1"/>
      <c r="M32" s="1"/>
      <c r="N32" s="1"/>
      <c r="O32" s="668"/>
      <c r="P32" s="671"/>
      <c r="Q32" s="1"/>
      <c r="R32" s="1"/>
      <c r="S32" s="1"/>
      <c r="T32" s="668"/>
      <c r="U32" s="670"/>
      <c r="V32" s="1"/>
      <c r="W32" s="1"/>
      <c r="X32" s="1"/>
      <c r="Y32" s="668"/>
      <c r="Z32" s="671"/>
      <c r="AA32" s="672"/>
      <c r="AB32" s="673"/>
      <c r="AC32" s="674"/>
      <c r="AD32" s="672"/>
    </row>
    <row r="33" spans="2:29" s="4" customFormat="1" ht="14.25" customHeight="1">
      <c r="B33" s="735" t="s">
        <v>861</v>
      </c>
      <c r="C33" s="736"/>
      <c r="D33" s="736"/>
      <c r="E33" s="736"/>
      <c r="F33" s="736"/>
      <c r="G33" s="736"/>
      <c r="H33" s="736"/>
      <c r="I33" s="736"/>
      <c r="J33" s="736"/>
      <c r="K33" s="736"/>
      <c r="L33" s="736"/>
      <c r="M33" s="736"/>
      <c r="N33" s="736"/>
      <c r="O33" s="736"/>
      <c r="P33" s="736"/>
      <c r="Q33" s="736"/>
      <c r="R33" s="736"/>
      <c r="S33" s="736"/>
      <c r="T33" s="736"/>
      <c r="U33" s="736"/>
      <c r="V33" s="736"/>
      <c r="W33" s="736"/>
      <c r="X33" s="736"/>
      <c r="Y33" s="650"/>
      <c r="Z33" s="650"/>
      <c r="AA33" s="650"/>
      <c r="AB33" s="650"/>
      <c r="AC33" s="650"/>
    </row>
    <row r="34" spans="2:29" s="4" customFormat="1" ht="14.25" customHeight="1">
      <c r="B34" s="735" t="s">
        <v>859</v>
      </c>
      <c r="C34" s="736"/>
      <c r="D34" s="736"/>
      <c r="E34" s="736"/>
      <c r="F34" s="736"/>
      <c r="G34" s="736"/>
      <c r="H34" s="736"/>
      <c r="I34" s="736"/>
      <c r="J34" s="736"/>
      <c r="K34" s="736"/>
      <c r="L34" s="736"/>
      <c r="M34" s="736"/>
      <c r="N34" s="736"/>
      <c r="O34" s="736"/>
      <c r="P34" s="736"/>
      <c r="Q34" s="736"/>
      <c r="R34" s="736"/>
      <c r="S34" s="736"/>
      <c r="T34" s="736"/>
      <c r="U34" s="736"/>
      <c r="V34" s="736"/>
      <c r="W34" s="736"/>
      <c r="X34" s="736"/>
      <c r="Y34" s="736"/>
      <c r="Z34" s="736"/>
      <c r="AA34" s="736"/>
      <c r="AB34" s="736"/>
      <c r="AC34" s="736"/>
    </row>
    <row r="35" spans="2:29" s="4" customFormat="1" ht="13.5">
      <c r="B35" s="735" t="s">
        <v>860</v>
      </c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</row>
    <row r="36" spans="2:26" s="4" customFormat="1" ht="8.25" customHeight="1">
      <c r="B36" s="228"/>
      <c r="C36" s="1"/>
      <c r="D36" s="1"/>
      <c r="E36" s="668"/>
      <c r="F36" s="669"/>
      <c r="G36" s="1"/>
      <c r="H36" s="1"/>
      <c r="I36" s="1"/>
      <c r="J36" s="668"/>
      <c r="K36" s="670"/>
      <c r="L36" s="1"/>
      <c r="M36" s="1"/>
      <c r="N36" s="1"/>
      <c r="O36" s="668"/>
      <c r="P36" s="671"/>
      <c r="Q36" s="1"/>
      <c r="R36" s="1"/>
      <c r="S36" s="1"/>
      <c r="T36" s="668"/>
      <c r="U36" s="670"/>
      <c r="V36" s="1"/>
      <c r="W36" s="1"/>
      <c r="X36" s="1"/>
      <c r="Y36" s="668"/>
      <c r="Z36" s="671"/>
    </row>
    <row r="37" spans="2:24" ht="18" customHeight="1">
      <c r="B37" s="318" t="s">
        <v>686</v>
      </c>
      <c r="C37" s="319"/>
      <c r="E37" s="319"/>
      <c r="F37" s="319"/>
      <c r="J37" s="319"/>
      <c r="K37" s="319"/>
      <c r="M37" s="319"/>
      <c r="O37" s="319"/>
      <c r="P37" s="319"/>
      <c r="R37" s="320"/>
      <c r="T37" s="325"/>
      <c r="U37" s="326"/>
      <c r="W37" s="728" t="str">
        <f>'名古屋市集計表'!M30</f>
        <v>（2020年10月現在）</v>
      </c>
      <c r="X37" s="792"/>
    </row>
    <row r="38" ht="6.75" customHeight="1"/>
  </sheetData>
  <sheetProtection password="CCCF" sheet="1" selectLockedCells="1"/>
  <mergeCells count="44">
    <mergeCell ref="W37:X37"/>
    <mergeCell ref="L31:N31"/>
    <mergeCell ref="Q31:S31"/>
    <mergeCell ref="O17:P17"/>
    <mergeCell ref="Q17:R17"/>
    <mergeCell ref="L16:N16"/>
    <mergeCell ref="Q18:T18"/>
    <mergeCell ref="B33:X33"/>
    <mergeCell ref="B34:AC34"/>
    <mergeCell ref="B35:AC35"/>
    <mergeCell ref="G31:I31"/>
    <mergeCell ref="F17:G17"/>
    <mergeCell ref="H17:I17"/>
    <mergeCell ref="B5:E5"/>
    <mergeCell ref="G5:J5"/>
    <mergeCell ref="Q16:S16"/>
    <mergeCell ref="B18:E18"/>
    <mergeCell ref="Q4:R4"/>
    <mergeCell ref="G18:J18"/>
    <mergeCell ref="L18:O18"/>
    <mergeCell ref="C17:E17"/>
    <mergeCell ref="L5:O5"/>
    <mergeCell ref="G16:I16"/>
    <mergeCell ref="C4:E4"/>
    <mergeCell ref="E2:F2"/>
    <mergeCell ref="M2:N2"/>
    <mergeCell ref="V5:X5"/>
    <mergeCell ref="V18:X18"/>
    <mergeCell ref="B31:D31"/>
    <mergeCell ref="Q5:T5"/>
    <mergeCell ref="B16:D16"/>
    <mergeCell ref="F4:G4"/>
    <mergeCell ref="H4:I4"/>
    <mergeCell ref="O4:P4"/>
    <mergeCell ref="O2:S2"/>
    <mergeCell ref="T2:U2"/>
    <mergeCell ref="V2:X2"/>
    <mergeCell ref="E3:F3"/>
    <mergeCell ref="M3:N3"/>
    <mergeCell ref="G2:L2"/>
    <mergeCell ref="V3:W3"/>
    <mergeCell ref="G3:L3"/>
    <mergeCell ref="O3:S3"/>
    <mergeCell ref="T3:U3"/>
  </mergeCells>
  <conditionalFormatting sqref="F6">
    <cfRule type="expression" priority="45" dxfId="0" stopIfTrue="1">
      <formula>F6&gt;E6</formula>
    </cfRule>
  </conditionalFormatting>
  <conditionalFormatting sqref="F7">
    <cfRule type="expression" priority="44" dxfId="0" stopIfTrue="1">
      <formula>F7&gt;E7</formula>
    </cfRule>
  </conditionalFormatting>
  <conditionalFormatting sqref="F8">
    <cfRule type="expression" priority="43" dxfId="0" stopIfTrue="1">
      <formula>F8&gt;E8</formula>
    </cfRule>
  </conditionalFormatting>
  <conditionalFormatting sqref="F9">
    <cfRule type="expression" priority="42" dxfId="0" stopIfTrue="1">
      <formula>F9&gt;E9</formula>
    </cfRule>
  </conditionalFormatting>
  <conditionalFormatting sqref="F10">
    <cfRule type="expression" priority="41" dxfId="0" stopIfTrue="1">
      <formula>F10&gt;E10</formula>
    </cfRule>
  </conditionalFormatting>
  <conditionalFormatting sqref="F11">
    <cfRule type="expression" priority="40" dxfId="0" stopIfTrue="1">
      <formula>F11&gt;E11</formula>
    </cfRule>
  </conditionalFormatting>
  <conditionalFormatting sqref="F12">
    <cfRule type="expression" priority="39" dxfId="0" stopIfTrue="1">
      <formula>F12&gt;E12</formula>
    </cfRule>
  </conditionalFormatting>
  <conditionalFormatting sqref="F13">
    <cfRule type="expression" priority="38" dxfId="0" stopIfTrue="1">
      <formula>F13&gt;E13</formula>
    </cfRule>
  </conditionalFormatting>
  <conditionalFormatting sqref="F14">
    <cfRule type="expression" priority="37" dxfId="0" stopIfTrue="1">
      <formula>F14&gt;E14</formula>
    </cfRule>
  </conditionalFormatting>
  <conditionalFormatting sqref="F19">
    <cfRule type="expression" priority="35" dxfId="0" stopIfTrue="1">
      <formula>F19&gt;E19</formula>
    </cfRule>
  </conditionalFormatting>
  <conditionalFormatting sqref="F20">
    <cfRule type="expression" priority="34" dxfId="0" stopIfTrue="1">
      <formula>F20&gt;E20</formula>
    </cfRule>
  </conditionalFormatting>
  <conditionalFormatting sqref="F21">
    <cfRule type="expression" priority="33" dxfId="0" stopIfTrue="1">
      <formula>F21&gt;E21</formula>
    </cfRule>
  </conditionalFormatting>
  <conditionalFormatting sqref="F22">
    <cfRule type="expression" priority="32" dxfId="0" stopIfTrue="1">
      <formula>F22&gt;E22</formula>
    </cfRule>
  </conditionalFormatting>
  <conditionalFormatting sqref="F23">
    <cfRule type="expression" priority="31" dxfId="0" stopIfTrue="1">
      <formula>F23&gt;E23</formula>
    </cfRule>
  </conditionalFormatting>
  <conditionalFormatting sqref="F24">
    <cfRule type="expression" priority="30" dxfId="0" stopIfTrue="1">
      <formula>F24&gt;E24</formula>
    </cfRule>
  </conditionalFormatting>
  <conditionalFormatting sqref="F25">
    <cfRule type="expression" priority="28" dxfId="0" stopIfTrue="1">
      <formula>F25&gt;E25</formula>
    </cfRule>
  </conditionalFormatting>
  <conditionalFormatting sqref="F26">
    <cfRule type="expression" priority="27" dxfId="0" stopIfTrue="1">
      <formula>F26&gt;E26</formula>
    </cfRule>
  </conditionalFormatting>
  <conditionalFormatting sqref="F27">
    <cfRule type="expression" priority="26" dxfId="0" stopIfTrue="1">
      <formula>F27&gt;E27</formula>
    </cfRule>
  </conditionalFormatting>
  <conditionalFormatting sqref="F28">
    <cfRule type="expression" priority="25" dxfId="0" stopIfTrue="1">
      <formula>F28&gt;E28</formula>
    </cfRule>
  </conditionalFormatting>
  <conditionalFormatting sqref="F29">
    <cfRule type="expression" priority="24" dxfId="0" stopIfTrue="1">
      <formula>F29&gt;E29</formula>
    </cfRule>
  </conditionalFormatting>
  <conditionalFormatting sqref="K6">
    <cfRule type="expression" priority="23" dxfId="0" stopIfTrue="1">
      <formula>K6&gt;J6</formula>
    </cfRule>
  </conditionalFormatting>
  <conditionalFormatting sqref="K7">
    <cfRule type="expression" priority="22" dxfId="0" stopIfTrue="1">
      <formula>K7&gt;J7</formula>
    </cfRule>
  </conditionalFormatting>
  <conditionalFormatting sqref="K8">
    <cfRule type="expression" priority="21" dxfId="0" stopIfTrue="1">
      <formula>K8&gt;J8</formula>
    </cfRule>
  </conditionalFormatting>
  <conditionalFormatting sqref="K9">
    <cfRule type="expression" priority="20" dxfId="0" stopIfTrue="1">
      <formula>K9&gt;J9</formula>
    </cfRule>
  </conditionalFormatting>
  <conditionalFormatting sqref="K19">
    <cfRule type="expression" priority="19" dxfId="0" stopIfTrue="1">
      <formula>K19&gt;J19</formula>
    </cfRule>
  </conditionalFormatting>
  <conditionalFormatting sqref="P6">
    <cfRule type="expression" priority="18" dxfId="0" stopIfTrue="1">
      <formula>P6&gt;O6</formula>
    </cfRule>
  </conditionalFormatting>
  <conditionalFormatting sqref="P7">
    <cfRule type="expression" priority="17" dxfId="0" stopIfTrue="1">
      <formula>P7&gt;O7</formula>
    </cfRule>
  </conditionalFormatting>
  <conditionalFormatting sqref="P8">
    <cfRule type="expression" priority="16" dxfId="0" stopIfTrue="1">
      <formula>P8&gt;O8</formula>
    </cfRule>
  </conditionalFormatting>
  <conditionalFormatting sqref="P9">
    <cfRule type="expression" priority="15" dxfId="0" stopIfTrue="1">
      <formula>P9&gt;O9</formula>
    </cfRule>
  </conditionalFormatting>
  <conditionalFormatting sqref="P10">
    <cfRule type="expression" priority="14" dxfId="0" stopIfTrue="1">
      <formula>P10&gt;O10</formula>
    </cfRule>
  </conditionalFormatting>
  <conditionalFormatting sqref="P19">
    <cfRule type="expression" priority="12" dxfId="0" stopIfTrue="1">
      <formula>P19&gt;O19</formula>
    </cfRule>
  </conditionalFormatting>
  <conditionalFormatting sqref="P20">
    <cfRule type="expression" priority="11" dxfId="0" stopIfTrue="1">
      <formula>P20&gt;O20</formula>
    </cfRule>
  </conditionalFormatting>
  <conditionalFormatting sqref="P21">
    <cfRule type="expression" priority="10" dxfId="0" stopIfTrue="1">
      <formula>P21&gt;O21</formula>
    </cfRule>
  </conditionalFormatting>
  <conditionalFormatting sqref="U6">
    <cfRule type="expression" priority="9" dxfId="0" stopIfTrue="1">
      <formula>U6&gt;T6</formula>
    </cfRule>
  </conditionalFormatting>
  <conditionalFormatting sqref="U7">
    <cfRule type="expression" priority="8" dxfId="0" stopIfTrue="1">
      <formula>U7&gt;T7</formula>
    </cfRule>
  </conditionalFormatting>
  <conditionalFormatting sqref="U8">
    <cfRule type="expression" priority="7" dxfId="0" stopIfTrue="1">
      <formula>U8&gt;T8</formula>
    </cfRule>
  </conditionalFormatting>
  <conditionalFormatting sqref="U9">
    <cfRule type="expression" priority="6" dxfId="0" stopIfTrue="1">
      <formula>U9&gt;T9</formula>
    </cfRule>
  </conditionalFormatting>
  <conditionalFormatting sqref="U10">
    <cfRule type="expression" priority="5" dxfId="0" stopIfTrue="1">
      <formula>U10&gt;T10</formula>
    </cfRule>
  </conditionalFormatting>
  <conditionalFormatting sqref="U19">
    <cfRule type="expression" priority="4" dxfId="0" stopIfTrue="1">
      <formula>U19&gt;T19</formula>
    </cfRule>
  </conditionalFormatting>
  <conditionalFormatting sqref="U20">
    <cfRule type="expression" priority="3" dxfId="0" stopIfTrue="1">
      <formula>U20&gt;T20</formula>
    </cfRule>
  </conditionalFormatting>
  <conditionalFormatting sqref="U21">
    <cfRule type="expression" priority="2" dxfId="0" stopIfTrue="1">
      <formula>U21&gt;T21</formula>
    </cfRule>
  </conditionalFormatting>
  <conditionalFormatting sqref="F15">
    <cfRule type="expression" priority="1" dxfId="0" stopIfTrue="1">
      <formula>F15&gt;E15</formula>
    </cfRule>
  </conditionalFormatting>
  <dataValidations count="2">
    <dataValidation operator="lessThanOrEqual" allowBlank="1" showInputMessage="1" showErrorMessage="1" sqref="H11:H15 T22:T30 S19:S30 R22:R30 H30 J30 N19:N30 M23:M30 S6 I6:I15 O9:O15 D19:D29 M9:M15 N6:N15 C30:E30 O23:O30 I19:I30 J21:J28 H21:H28 D6:D15 B32:B36 C36:Z36 C32:Z32"/>
    <dataValidation errorStyle="warning" type="custom" allowBlank="1" showInputMessage="1" showErrorMessage="1" errorTitle="折込数オーバー" error="入力した折込数が満数を超えている、または50枚単位ではありません。" sqref="U19:U21 K6:K9 P6:P10 U6:U10 F19:F29 K19 P19:P21 F6:F15">
      <formula1>AND(U19&lt;=T19,MOD(U19,50)=0)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T30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bestFit="1" customWidth="1"/>
    <col min="5" max="5" width="8.1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75390625" style="318" customWidth="1"/>
    <col min="21" max="21" width="8.75390625" style="318" customWidth="1"/>
    <col min="22" max="22" width="0.74609375" style="318" customWidth="1"/>
    <col min="23" max="23" width="21.25390625" style="318" customWidth="1"/>
    <col min="24" max="24" width="8.875" style="318" customWidth="1"/>
    <col min="25" max="25" width="1.25" style="318" customWidth="1"/>
    <col min="26" max="16384" width="9.00390625" style="318" customWidth="1"/>
  </cols>
  <sheetData>
    <row r="1" spans="7:150" ht="25.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T1" s="319"/>
    </row>
    <row r="2" spans="2:150" ht="33" customHeight="1">
      <c r="B2" s="163" t="s">
        <v>273</v>
      </c>
      <c r="C2" s="163"/>
      <c r="D2" s="163"/>
      <c r="E2" s="782" t="s">
        <v>6</v>
      </c>
      <c r="F2" s="783"/>
      <c r="G2" s="770">
        <f>'名古屋市集計表'!E3</f>
        <v>0</v>
      </c>
      <c r="H2" s="770"/>
      <c r="I2" s="770"/>
      <c r="J2" s="770"/>
      <c r="K2" s="770"/>
      <c r="L2" s="770"/>
      <c r="M2" s="782" t="s">
        <v>7</v>
      </c>
      <c r="N2" s="783"/>
      <c r="O2" s="765">
        <f>'名古屋市集計表'!I3</f>
        <v>0</v>
      </c>
      <c r="P2" s="766"/>
      <c r="Q2" s="766"/>
      <c r="R2" s="766"/>
      <c r="S2" s="767"/>
      <c r="T2" s="782" t="s">
        <v>8</v>
      </c>
      <c r="U2" s="783"/>
      <c r="V2" s="765">
        <f>'名古屋市集計表'!M3</f>
        <v>0</v>
      </c>
      <c r="W2" s="766"/>
      <c r="X2" s="793"/>
      <c r="ET2" s="319"/>
    </row>
    <row r="3" spans="2:24" ht="33" customHeight="1">
      <c r="B3" s="327"/>
      <c r="C3" s="327"/>
      <c r="D3" s="327"/>
      <c r="E3" s="774" t="s">
        <v>9</v>
      </c>
      <c r="F3" s="775"/>
      <c r="G3" s="778">
        <f>'名古屋市集計表'!E4</f>
        <v>0</v>
      </c>
      <c r="H3" s="778"/>
      <c r="I3" s="778"/>
      <c r="J3" s="778"/>
      <c r="K3" s="778"/>
      <c r="L3" s="778"/>
      <c r="M3" s="774" t="s">
        <v>10</v>
      </c>
      <c r="N3" s="775"/>
      <c r="O3" s="794">
        <f>'名古屋市集計表'!I4</f>
        <v>0</v>
      </c>
      <c r="P3" s="795"/>
      <c r="Q3" s="795"/>
      <c r="R3" s="795"/>
      <c r="S3" s="796"/>
      <c r="T3" s="774" t="s">
        <v>11</v>
      </c>
      <c r="U3" s="775"/>
      <c r="V3" s="797">
        <f>SUM(O4)</f>
        <v>0</v>
      </c>
      <c r="W3" s="798"/>
      <c r="X3" s="343" t="s">
        <v>2</v>
      </c>
    </row>
    <row r="4" spans="2:47" ht="30.75" customHeight="1">
      <c r="B4" s="319" t="s">
        <v>291</v>
      </c>
      <c r="C4" s="791" t="s">
        <v>332</v>
      </c>
      <c r="D4" s="791"/>
      <c r="E4" s="791"/>
      <c r="F4" s="786" t="s">
        <v>17</v>
      </c>
      <c r="G4" s="786"/>
      <c r="H4" s="787">
        <f>SUM(E24+J24+O24+T24)</f>
        <v>36100</v>
      </c>
      <c r="I4" s="786"/>
      <c r="J4" s="160" t="s">
        <v>2</v>
      </c>
      <c r="K4" s="160" t="s">
        <v>275</v>
      </c>
      <c r="L4" s="161"/>
      <c r="M4" s="162" t="s">
        <v>274</v>
      </c>
      <c r="N4" s="161"/>
      <c r="O4" s="788">
        <f>SUM(F24+K24+P24+U24)</f>
        <v>0</v>
      </c>
      <c r="P4" s="789"/>
      <c r="Q4" s="790" t="s">
        <v>2</v>
      </c>
      <c r="R4" s="790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</row>
    <row r="5" spans="2:24" ht="21" customHeight="1">
      <c r="B5" s="768" t="s">
        <v>278</v>
      </c>
      <c r="C5" s="784"/>
      <c r="D5" s="784"/>
      <c r="E5" s="784"/>
      <c r="F5" s="339" t="s">
        <v>276</v>
      </c>
      <c r="G5" s="784" t="s">
        <v>279</v>
      </c>
      <c r="H5" s="784"/>
      <c r="I5" s="784"/>
      <c r="J5" s="785"/>
      <c r="K5" s="322" t="s">
        <v>276</v>
      </c>
      <c r="L5" s="768" t="s">
        <v>280</v>
      </c>
      <c r="M5" s="784"/>
      <c r="N5" s="784"/>
      <c r="O5" s="784"/>
      <c r="P5" s="339" t="s">
        <v>276</v>
      </c>
      <c r="Q5" s="784" t="s">
        <v>277</v>
      </c>
      <c r="R5" s="784"/>
      <c r="S5" s="784"/>
      <c r="T5" s="785"/>
      <c r="U5" s="324" t="s">
        <v>276</v>
      </c>
      <c r="V5" s="768" t="s">
        <v>642</v>
      </c>
      <c r="W5" s="784"/>
      <c r="X5" s="769"/>
    </row>
    <row r="6" spans="2:24" ht="20.25" customHeight="1">
      <c r="B6" s="334"/>
      <c r="C6" s="455" t="s">
        <v>333</v>
      </c>
      <c r="D6" s="542" t="s">
        <v>678</v>
      </c>
      <c r="E6" s="468">
        <v>1700</v>
      </c>
      <c r="F6" s="662"/>
      <c r="G6" s="320"/>
      <c r="H6" s="455" t="s">
        <v>335</v>
      </c>
      <c r="I6" s="545"/>
      <c r="J6" s="468">
        <v>700</v>
      </c>
      <c r="K6" s="662"/>
      <c r="L6" s="330"/>
      <c r="M6" s="453" t="s">
        <v>335</v>
      </c>
      <c r="N6" s="383"/>
      <c r="O6" s="525">
        <v>700</v>
      </c>
      <c r="P6" s="662"/>
      <c r="Q6" s="384"/>
      <c r="R6" s="453" t="s">
        <v>350</v>
      </c>
      <c r="S6" s="666"/>
      <c r="T6" s="525">
        <v>650</v>
      </c>
      <c r="U6" s="662"/>
      <c r="V6" s="491"/>
      <c r="W6" s="228" t="s">
        <v>655</v>
      </c>
      <c r="X6" s="492"/>
    </row>
    <row r="7" spans="2:24" ht="20.25" customHeight="1">
      <c r="B7" s="334"/>
      <c r="C7" s="455" t="s">
        <v>334</v>
      </c>
      <c r="D7" s="543" t="s">
        <v>692</v>
      </c>
      <c r="E7" s="468">
        <v>2350</v>
      </c>
      <c r="F7" s="350"/>
      <c r="G7" s="335"/>
      <c r="H7" s="455" t="s">
        <v>349</v>
      </c>
      <c r="I7" s="545"/>
      <c r="J7" s="463">
        <v>400</v>
      </c>
      <c r="K7" s="350"/>
      <c r="L7" s="334"/>
      <c r="M7" s="455" t="s">
        <v>346</v>
      </c>
      <c r="N7" s="386"/>
      <c r="O7" s="468">
        <v>650</v>
      </c>
      <c r="P7" s="350"/>
      <c r="Q7" s="419"/>
      <c r="R7" s="467" t="s">
        <v>690</v>
      </c>
      <c r="S7" s="409"/>
      <c r="T7" s="463">
        <v>1000</v>
      </c>
      <c r="U7" s="350"/>
      <c r="V7" s="491"/>
      <c r="W7" s="497" t="s">
        <v>789</v>
      </c>
      <c r="X7" s="492"/>
    </row>
    <row r="8" spans="2:24" ht="20.25" customHeight="1">
      <c r="B8" s="334"/>
      <c r="C8" s="455" t="s">
        <v>335</v>
      </c>
      <c r="D8" s="542" t="s">
        <v>640</v>
      </c>
      <c r="E8" s="468">
        <v>2450</v>
      </c>
      <c r="F8" s="350"/>
      <c r="G8" s="320"/>
      <c r="H8" s="472" t="s">
        <v>345</v>
      </c>
      <c r="I8" s="546"/>
      <c r="J8" s="463">
        <v>250</v>
      </c>
      <c r="K8" s="350"/>
      <c r="L8" s="334"/>
      <c r="M8" s="455" t="s">
        <v>347</v>
      </c>
      <c r="N8" s="386"/>
      <c r="O8" s="463">
        <v>600</v>
      </c>
      <c r="P8" s="350"/>
      <c r="Q8" s="388"/>
      <c r="R8" s="455" t="s">
        <v>351</v>
      </c>
      <c r="S8" s="409"/>
      <c r="T8" s="463">
        <v>400</v>
      </c>
      <c r="U8" s="350"/>
      <c r="V8" s="491"/>
      <c r="W8" s="497" t="s">
        <v>784</v>
      </c>
      <c r="X8" s="492"/>
    </row>
    <row r="9" spans="2:24" ht="20.25" customHeight="1">
      <c r="B9" s="499" t="s">
        <v>645</v>
      </c>
      <c r="C9" s="455" t="s">
        <v>680</v>
      </c>
      <c r="D9" s="542" t="s">
        <v>681</v>
      </c>
      <c r="E9" s="468">
        <v>3900</v>
      </c>
      <c r="F9" s="350"/>
      <c r="G9" s="335"/>
      <c r="H9" s="467"/>
      <c r="I9" s="564"/>
      <c r="J9" s="463"/>
      <c r="K9" s="340"/>
      <c r="L9" s="334"/>
      <c r="M9" s="455" t="s">
        <v>348</v>
      </c>
      <c r="N9" s="386"/>
      <c r="O9" s="463">
        <v>1000</v>
      </c>
      <c r="P9" s="350"/>
      <c r="Q9" s="388"/>
      <c r="R9" s="455" t="s">
        <v>352</v>
      </c>
      <c r="S9" s="409"/>
      <c r="T9" s="463">
        <v>550</v>
      </c>
      <c r="U9" s="350"/>
      <c r="V9" s="491"/>
      <c r="W9" s="228"/>
      <c r="X9" s="492"/>
    </row>
    <row r="10" spans="2:24" ht="20.25" customHeight="1">
      <c r="B10" s="499"/>
      <c r="C10" s="455" t="s">
        <v>336</v>
      </c>
      <c r="D10" s="542" t="s">
        <v>678</v>
      </c>
      <c r="E10" s="468">
        <v>2100</v>
      </c>
      <c r="F10" s="350"/>
      <c r="G10" s="355"/>
      <c r="H10" s="479"/>
      <c r="I10" s="565"/>
      <c r="J10" s="463"/>
      <c r="K10" s="340"/>
      <c r="L10" s="334"/>
      <c r="M10" s="385"/>
      <c r="N10" s="386"/>
      <c r="O10" s="408"/>
      <c r="P10" s="418"/>
      <c r="Q10" s="388"/>
      <c r="R10" s="455" t="s">
        <v>353</v>
      </c>
      <c r="S10" s="409"/>
      <c r="T10" s="463">
        <v>250</v>
      </c>
      <c r="U10" s="350"/>
      <c r="V10" s="491"/>
      <c r="W10" s="228" t="s">
        <v>703</v>
      </c>
      <c r="X10" s="492"/>
    </row>
    <row r="11" spans="2:24" ht="20.25" customHeight="1">
      <c r="B11" s="334"/>
      <c r="C11" s="455" t="s">
        <v>337</v>
      </c>
      <c r="D11" s="542" t="s">
        <v>678</v>
      </c>
      <c r="E11" s="468">
        <v>1350</v>
      </c>
      <c r="F11" s="350"/>
      <c r="G11" s="334"/>
      <c r="H11" s="455"/>
      <c r="I11" s="547"/>
      <c r="J11" s="387"/>
      <c r="K11" s="340"/>
      <c r="L11" s="334"/>
      <c r="M11" s="385"/>
      <c r="N11" s="386"/>
      <c r="O11" s="387"/>
      <c r="P11" s="418"/>
      <c r="Q11" s="388"/>
      <c r="R11" s="467"/>
      <c r="S11" s="409"/>
      <c r="T11" s="463"/>
      <c r="U11" s="337"/>
      <c r="V11" s="491"/>
      <c r="W11" s="228" t="s">
        <v>702</v>
      </c>
      <c r="X11" s="492"/>
    </row>
    <row r="12" spans="2:24" ht="20.25" customHeight="1">
      <c r="B12" s="334"/>
      <c r="C12" s="455" t="s">
        <v>338</v>
      </c>
      <c r="D12" s="542" t="s">
        <v>678</v>
      </c>
      <c r="E12" s="468">
        <v>1550</v>
      </c>
      <c r="F12" s="350"/>
      <c r="G12" s="334"/>
      <c r="H12" s="455"/>
      <c r="I12" s="547"/>
      <c r="J12" s="387"/>
      <c r="K12" s="340"/>
      <c r="L12" s="334"/>
      <c r="M12" s="385"/>
      <c r="N12" s="386"/>
      <c r="O12" s="387"/>
      <c r="P12" s="418"/>
      <c r="Q12" s="388"/>
      <c r="R12" s="467"/>
      <c r="S12" s="409"/>
      <c r="T12" s="463"/>
      <c r="U12" s="337"/>
      <c r="V12" s="491"/>
      <c r="W12" s="228"/>
      <c r="X12" s="492"/>
    </row>
    <row r="13" spans="2:24" ht="20.25" customHeight="1">
      <c r="B13" s="334"/>
      <c r="C13" s="455" t="s">
        <v>339</v>
      </c>
      <c r="D13" s="542" t="s">
        <v>678</v>
      </c>
      <c r="E13" s="468">
        <v>1800</v>
      </c>
      <c r="F13" s="350"/>
      <c r="G13" s="334"/>
      <c r="H13" s="455"/>
      <c r="I13" s="547"/>
      <c r="J13" s="387"/>
      <c r="K13" s="340"/>
      <c r="L13" s="334"/>
      <c r="M13" s="385"/>
      <c r="N13" s="386"/>
      <c r="O13" s="387"/>
      <c r="P13" s="418"/>
      <c r="Q13" s="388"/>
      <c r="R13" s="467"/>
      <c r="S13" s="409"/>
      <c r="T13" s="463"/>
      <c r="U13" s="337"/>
      <c r="V13" s="491"/>
      <c r="W13" s="228"/>
      <c r="X13" s="492"/>
    </row>
    <row r="14" spans="2:24" ht="20.25" customHeight="1">
      <c r="B14" s="334"/>
      <c r="C14" s="455" t="s">
        <v>340</v>
      </c>
      <c r="D14" s="542" t="s">
        <v>678</v>
      </c>
      <c r="E14" s="468">
        <v>1300</v>
      </c>
      <c r="F14" s="350"/>
      <c r="G14" s="334"/>
      <c r="H14" s="455"/>
      <c r="I14" s="547"/>
      <c r="J14" s="389"/>
      <c r="K14" s="340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228"/>
      <c r="X14" s="492"/>
    </row>
    <row r="15" spans="2:24" ht="20.25" customHeight="1">
      <c r="B15" s="334"/>
      <c r="C15" s="455" t="s">
        <v>341</v>
      </c>
      <c r="D15" s="542" t="s">
        <v>678</v>
      </c>
      <c r="E15" s="468">
        <v>1050</v>
      </c>
      <c r="F15" s="350"/>
      <c r="G15" s="334"/>
      <c r="H15" s="455"/>
      <c r="I15" s="547"/>
      <c r="J15" s="387"/>
      <c r="K15" s="340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228"/>
      <c r="X15" s="492"/>
    </row>
    <row r="16" spans="2:24" ht="20.25" customHeight="1">
      <c r="B16" s="334"/>
      <c r="C16" s="455" t="s">
        <v>342</v>
      </c>
      <c r="D16" s="542" t="s">
        <v>678</v>
      </c>
      <c r="E16" s="468">
        <v>1600</v>
      </c>
      <c r="F16" s="350"/>
      <c r="G16" s="334"/>
      <c r="H16" s="455"/>
      <c r="I16" s="547"/>
      <c r="J16" s="387"/>
      <c r="K16" s="340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228"/>
      <c r="X16" s="492"/>
    </row>
    <row r="17" spans="2:24" ht="20.25" customHeight="1">
      <c r="B17" s="334"/>
      <c r="C17" s="455" t="s">
        <v>343</v>
      </c>
      <c r="D17" s="542" t="s">
        <v>678</v>
      </c>
      <c r="E17" s="468">
        <v>1350</v>
      </c>
      <c r="F17" s="350"/>
      <c r="G17" s="334"/>
      <c r="H17" s="455"/>
      <c r="I17" s="547"/>
      <c r="J17" s="387"/>
      <c r="K17" s="340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228"/>
      <c r="X17" s="492"/>
    </row>
    <row r="18" spans="2:24" ht="20.25" customHeight="1">
      <c r="B18" s="334"/>
      <c r="C18" s="455" t="s">
        <v>344</v>
      </c>
      <c r="D18" s="542" t="s">
        <v>678</v>
      </c>
      <c r="E18" s="468">
        <v>1250</v>
      </c>
      <c r="F18" s="350"/>
      <c r="G18" s="334"/>
      <c r="H18" s="455"/>
      <c r="I18" s="547"/>
      <c r="J18" s="387"/>
      <c r="K18" s="340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228"/>
      <c r="X18" s="492"/>
    </row>
    <row r="19" spans="2:24" ht="20.25" customHeight="1">
      <c r="B19" s="334"/>
      <c r="C19" s="455" t="s">
        <v>345</v>
      </c>
      <c r="D19" s="542" t="s">
        <v>678</v>
      </c>
      <c r="E19" s="468">
        <v>4950</v>
      </c>
      <c r="F19" s="350"/>
      <c r="G19" s="334"/>
      <c r="H19" s="455"/>
      <c r="I19" s="547"/>
      <c r="J19" s="387"/>
      <c r="K19" s="340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228"/>
      <c r="X19" s="492"/>
    </row>
    <row r="20" spans="2:24" ht="20.25" customHeight="1">
      <c r="B20" s="334"/>
      <c r="C20" s="455" t="s">
        <v>679</v>
      </c>
      <c r="D20" s="544" t="s">
        <v>638</v>
      </c>
      <c r="E20" s="468">
        <v>250</v>
      </c>
      <c r="F20" s="350"/>
      <c r="G20" s="334"/>
      <c r="H20" s="455"/>
      <c r="I20" s="547"/>
      <c r="J20" s="387"/>
      <c r="K20" s="340"/>
      <c r="L20" s="334"/>
      <c r="M20" s="385"/>
      <c r="N20" s="386"/>
      <c r="O20" s="387"/>
      <c r="P20" s="390"/>
      <c r="Q20" s="388"/>
      <c r="R20" s="385"/>
      <c r="S20" s="386"/>
      <c r="T20" s="387"/>
      <c r="U20" s="337"/>
      <c r="V20" s="491"/>
      <c r="W20" s="228"/>
      <c r="X20" s="492"/>
    </row>
    <row r="21" spans="2:24" ht="20.25" customHeight="1">
      <c r="B21" s="334"/>
      <c r="C21" s="455"/>
      <c r="D21" s="544"/>
      <c r="E21" s="468"/>
      <c r="F21" s="555"/>
      <c r="G21" s="334"/>
      <c r="H21" s="455"/>
      <c r="I21" s="501"/>
      <c r="J21" s="387"/>
      <c r="K21" s="340"/>
      <c r="L21" s="334"/>
      <c r="M21" s="385"/>
      <c r="N21" s="386"/>
      <c r="O21" s="387"/>
      <c r="P21" s="390"/>
      <c r="Q21" s="388"/>
      <c r="R21" s="385"/>
      <c r="S21" s="386"/>
      <c r="T21" s="387"/>
      <c r="U21" s="337"/>
      <c r="V21" s="491"/>
      <c r="W21" s="228"/>
      <c r="X21" s="492"/>
    </row>
    <row r="22" spans="2:24" ht="20.25" customHeight="1">
      <c r="B22" s="334"/>
      <c r="C22" s="467"/>
      <c r="D22" s="507"/>
      <c r="E22" s="468"/>
      <c r="F22" s="337"/>
      <c r="G22" s="334"/>
      <c r="H22" s="455"/>
      <c r="I22" s="501"/>
      <c r="J22" s="488"/>
      <c r="K22" s="529"/>
      <c r="L22" s="334"/>
      <c r="M22" s="385"/>
      <c r="N22" s="386"/>
      <c r="O22" s="387"/>
      <c r="P22" s="390"/>
      <c r="Q22" s="388"/>
      <c r="R22" s="385"/>
      <c r="S22" s="386"/>
      <c r="T22" s="387"/>
      <c r="U22" s="337"/>
      <c r="V22" s="491"/>
      <c r="W22" s="228"/>
      <c r="X22" s="492"/>
    </row>
    <row r="23" spans="2:24" ht="20.25" customHeight="1">
      <c r="B23" s="414"/>
      <c r="C23" s="530"/>
      <c r="D23" s="531"/>
      <c r="E23" s="532"/>
      <c r="F23" s="416"/>
      <c r="G23" s="334"/>
      <c r="H23" s="455"/>
      <c r="I23" s="501"/>
      <c r="J23" s="488"/>
      <c r="K23" s="529"/>
      <c r="L23" s="354"/>
      <c r="M23" s="410"/>
      <c r="N23" s="411"/>
      <c r="O23" s="413"/>
      <c r="P23" s="437"/>
      <c r="Q23" s="438"/>
      <c r="R23" s="410"/>
      <c r="S23" s="411"/>
      <c r="T23" s="413"/>
      <c r="U23" s="356"/>
      <c r="V23" s="491"/>
      <c r="W23" s="228"/>
      <c r="X23" s="492"/>
    </row>
    <row r="24" spans="2:24" ht="20.25" customHeight="1">
      <c r="B24" s="768" t="s">
        <v>3</v>
      </c>
      <c r="C24" s="784"/>
      <c r="D24" s="784"/>
      <c r="E24" s="348">
        <f>SUM(E6:E23)</f>
        <v>28950</v>
      </c>
      <c r="F24" s="331">
        <f>SUM(F6:F23)</f>
        <v>0</v>
      </c>
      <c r="G24" s="784" t="s">
        <v>3</v>
      </c>
      <c r="H24" s="784"/>
      <c r="I24" s="784"/>
      <c r="J24" s="348">
        <f>SUM(J6:J23)</f>
        <v>1350</v>
      </c>
      <c r="K24" s="297">
        <f>SUM(K6:K23)</f>
        <v>0</v>
      </c>
      <c r="L24" s="768" t="s">
        <v>3</v>
      </c>
      <c r="M24" s="784"/>
      <c r="N24" s="784"/>
      <c r="O24" s="348">
        <f>SUM(O6:O23)</f>
        <v>2950</v>
      </c>
      <c r="P24" s="331">
        <f>SUM(P6:P23)</f>
        <v>0</v>
      </c>
      <c r="Q24" s="784" t="s">
        <v>3</v>
      </c>
      <c r="R24" s="784"/>
      <c r="S24" s="784"/>
      <c r="T24" s="348">
        <f>SUM(T6:T23)</f>
        <v>2850</v>
      </c>
      <c r="U24" s="331">
        <f>SUM(U6:U23)</f>
        <v>0</v>
      </c>
      <c r="V24" s="493"/>
      <c r="W24" s="235"/>
      <c r="X24" s="495"/>
    </row>
    <row r="25" spans="2:30" s="4" customFormat="1" ht="13.5" customHeight="1">
      <c r="B25" s="228" t="s">
        <v>858</v>
      </c>
      <c r="C25" s="168"/>
      <c r="D25" s="1"/>
      <c r="E25" s="668"/>
      <c r="F25" s="669"/>
      <c r="G25" s="1"/>
      <c r="H25" s="1"/>
      <c r="I25" s="1"/>
      <c r="J25" s="668"/>
      <c r="K25" s="670"/>
      <c r="L25" s="1"/>
      <c r="M25" s="1"/>
      <c r="N25" s="1"/>
      <c r="O25" s="668"/>
      <c r="P25" s="671"/>
      <c r="Q25" s="1"/>
      <c r="R25" s="1"/>
      <c r="S25" s="1"/>
      <c r="T25" s="668"/>
      <c r="U25" s="670"/>
      <c r="V25" s="1"/>
      <c r="W25" s="1"/>
      <c r="X25" s="1"/>
      <c r="Y25" s="668"/>
      <c r="Z25" s="671"/>
      <c r="AA25" s="672"/>
      <c r="AB25" s="673"/>
      <c r="AC25" s="674"/>
      <c r="AD25" s="672"/>
    </row>
    <row r="26" spans="2:29" s="4" customFormat="1" ht="14.25" customHeight="1">
      <c r="B26" s="735" t="s">
        <v>861</v>
      </c>
      <c r="C26" s="736"/>
      <c r="D26" s="736"/>
      <c r="E26" s="736"/>
      <c r="F26" s="736"/>
      <c r="G26" s="736"/>
      <c r="H26" s="736"/>
      <c r="I26" s="736"/>
      <c r="J26" s="736"/>
      <c r="K26" s="736"/>
      <c r="L26" s="736"/>
      <c r="M26" s="736"/>
      <c r="N26" s="736"/>
      <c r="O26" s="736"/>
      <c r="P26" s="736"/>
      <c r="Q26" s="736"/>
      <c r="R26" s="736"/>
      <c r="S26" s="736"/>
      <c r="T26" s="736"/>
      <c r="U26" s="736"/>
      <c r="V26" s="736"/>
      <c r="W26" s="736"/>
      <c r="X26" s="736"/>
      <c r="Y26" s="650"/>
      <c r="Z26" s="650"/>
      <c r="AA26" s="650"/>
      <c r="AB26" s="650"/>
      <c r="AC26" s="650"/>
    </row>
    <row r="27" spans="2:29" s="4" customFormat="1" ht="14.25" customHeight="1">
      <c r="B27" s="735" t="s">
        <v>859</v>
      </c>
      <c r="C27" s="736"/>
      <c r="D27" s="736"/>
      <c r="E27" s="736"/>
      <c r="F27" s="736"/>
      <c r="G27" s="736"/>
      <c r="H27" s="736"/>
      <c r="I27" s="736"/>
      <c r="J27" s="736"/>
      <c r="K27" s="736"/>
      <c r="L27" s="736"/>
      <c r="M27" s="736"/>
      <c r="N27" s="736"/>
      <c r="O27" s="736"/>
      <c r="P27" s="736"/>
      <c r="Q27" s="736"/>
      <c r="R27" s="736"/>
      <c r="S27" s="736"/>
      <c r="T27" s="736"/>
      <c r="U27" s="736"/>
      <c r="V27" s="736"/>
      <c r="W27" s="736"/>
      <c r="X27" s="736"/>
      <c r="Y27" s="736"/>
      <c r="Z27" s="736"/>
      <c r="AA27" s="736"/>
      <c r="AB27" s="736"/>
      <c r="AC27" s="736"/>
    </row>
    <row r="28" spans="2:29" s="4" customFormat="1" ht="13.5">
      <c r="B28" s="735" t="s">
        <v>860</v>
      </c>
      <c r="C28" s="736"/>
      <c r="D28" s="736"/>
      <c r="E28" s="736"/>
      <c r="F28" s="736"/>
      <c r="G28" s="736"/>
      <c r="H28" s="736"/>
      <c r="I28" s="736"/>
      <c r="J28" s="736"/>
      <c r="K28" s="736"/>
      <c r="L28" s="736"/>
      <c r="M28" s="736"/>
      <c r="N28" s="736"/>
      <c r="O28" s="736"/>
      <c r="P28" s="736"/>
      <c r="Q28" s="736"/>
      <c r="R28" s="736"/>
      <c r="S28" s="736"/>
      <c r="T28" s="736"/>
      <c r="U28" s="736"/>
      <c r="V28" s="736"/>
      <c r="W28" s="736"/>
      <c r="X28" s="736"/>
      <c r="Y28" s="736"/>
      <c r="Z28" s="736"/>
      <c r="AA28" s="736"/>
      <c r="AB28" s="736"/>
      <c r="AC28" s="736"/>
    </row>
    <row r="29" spans="2:26" s="4" customFormat="1" ht="8.25" customHeight="1">
      <c r="B29" s="228"/>
      <c r="C29" s="1"/>
      <c r="D29" s="1"/>
      <c r="E29" s="668"/>
      <c r="F29" s="669"/>
      <c r="G29" s="1"/>
      <c r="H29" s="1"/>
      <c r="I29" s="1"/>
      <c r="J29" s="668"/>
      <c r="K29" s="670"/>
      <c r="L29" s="1"/>
      <c r="M29" s="1"/>
      <c r="N29" s="1"/>
      <c r="O29" s="668"/>
      <c r="P29" s="671"/>
      <c r="Q29" s="1"/>
      <c r="R29" s="1"/>
      <c r="S29" s="1"/>
      <c r="T29" s="668"/>
      <c r="U29" s="670"/>
      <c r="V29" s="1"/>
      <c r="W29" s="1"/>
      <c r="X29" s="1"/>
      <c r="Y29" s="668"/>
      <c r="Z29" s="671"/>
    </row>
    <row r="30" spans="2:24" ht="18" customHeight="1">
      <c r="B30" s="318" t="s">
        <v>686</v>
      </c>
      <c r="C30" s="319"/>
      <c r="E30" s="319"/>
      <c r="F30" s="319"/>
      <c r="J30" s="319"/>
      <c r="K30" s="319"/>
      <c r="M30" s="319"/>
      <c r="O30" s="319"/>
      <c r="P30" s="319"/>
      <c r="R30" s="320"/>
      <c r="T30" s="325"/>
      <c r="U30" s="326"/>
      <c r="W30" s="728" t="str">
        <f>'名古屋市集計表'!M30</f>
        <v>（2020年10月現在）</v>
      </c>
      <c r="X30" s="792"/>
    </row>
    <row r="31" ht="11.25" customHeight="1"/>
  </sheetData>
  <sheetProtection password="CCCF" sheet="1" selectLockedCells="1"/>
  <mergeCells count="30">
    <mergeCell ref="V5:X5"/>
    <mergeCell ref="W30:X30"/>
    <mergeCell ref="Q5:T5"/>
    <mergeCell ref="B24:D24"/>
    <mergeCell ref="G24:I24"/>
    <mergeCell ref="L24:N24"/>
    <mergeCell ref="Q24:S24"/>
    <mergeCell ref="B26:X26"/>
    <mergeCell ref="B27:AC27"/>
    <mergeCell ref="B28:AC28"/>
    <mergeCell ref="C4:E4"/>
    <mergeCell ref="F4:G4"/>
    <mergeCell ref="H4:I4"/>
    <mergeCell ref="O4:P4"/>
    <mergeCell ref="Q4:R4"/>
    <mergeCell ref="B5:E5"/>
    <mergeCell ref="G5:J5"/>
    <mergeCell ref="L5:O5"/>
    <mergeCell ref="E3:F3"/>
    <mergeCell ref="M3:N3"/>
    <mergeCell ref="O3:S3"/>
    <mergeCell ref="T3:U3"/>
    <mergeCell ref="V3:W3"/>
    <mergeCell ref="G3:L3"/>
    <mergeCell ref="E2:F2"/>
    <mergeCell ref="M2:N2"/>
    <mergeCell ref="O2:S2"/>
    <mergeCell ref="T2:U2"/>
    <mergeCell ref="V2:X2"/>
    <mergeCell ref="G2:L2"/>
  </mergeCells>
  <conditionalFormatting sqref="F6">
    <cfRule type="expression" priority="27" dxfId="0" stopIfTrue="1">
      <formula>F6&gt;E6</formula>
    </cfRule>
  </conditionalFormatting>
  <conditionalFormatting sqref="F7">
    <cfRule type="expression" priority="26" dxfId="0" stopIfTrue="1">
      <formula>F7&gt;E7</formula>
    </cfRule>
  </conditionalFormatting>
  <conditionalFormatting sqref="F8">
    <cfRule type="expression" priority="25" dxfId="0" stopIfTrue="1">
      <formula>F8&gt;E8</formula>
    </cfRule>
  </conditionalFormatting>
  <conditionalFormatting sqref="F9">
    <cfRule type="expression" priority="24" dxfId="0" stopIfTrue="1">
      <formula>F9&gt;E9</formula>
    </cfRule>
  </conditionalFormatting>
  <conditionalFormatting sqref="F10">
    <cfRule type="expression" priority="23" dxfId="0" stopIfTrue="1">
      <formula>F10&gt;E10</formula>
    </cfRule>
  </conditionalFormatting>
  <conditionalFormatting sqref="F11">
    <cfRule type="expression" priority="22" dxfId="0" stopIfTrue="1">
      <formula>F11&gt;E11</formula>
    </cfRule>
  </conditionalFormatting>
  <conditionalFormatting sqref="F12">
    <cfRule type="expression" priority="21" dxfId="0" stopIfTrue="1">
      <formula>F12&gt;E12</formula>
    </cfRule>
  </conditionalFormatting>
  <conditionalFormatting sqref="F13">
    <cfRule type="expression" priority="20" dxfId="0" stopIfTrue="1">
      <formula>F13&gt;E13</formula>
    </cfRule>
  </conditionalFormatting>
  <conditionalFormatting sqref="F14">
    <cfRule type="expression" priority="19" dxfId="0" stopIfTrue="1">
      <formula>F14&gt;E14</formula>
    </cfRule>
  </conditionalFormatting>
  <conditionalFormatting sqref="F15">
    <cfRule type="expression" priority="18" dxfId="0" stopIfTrue="1">
      <formula>F15&gt;E15</formula>
    </cfRule>
  </conditionalFormatting>
  <conditionalFormatting sqref="F16">
    <cfRule type="expression" priority="17" dxfId="0" stopIfTrue="1">
      <formula>F16&gt;E16</formula>
    </cfRule>
  </conditionalFormatting>
  <conditionalFormatting sqref="F17">
    <cfRule type="expression" priority="16" dxfId="0" stopIfTrue="1">
      <formula>F17&gt;E17</formula>
    </cfRule>
  </conditionalFormatting>
  <conditionalFormatting sqref="F18">
    <cfRule type="expression" priority="15" dxfId="0" stopIfTrue="1">
      <formula>F18&gt;E18</formula>
    </cfRule>
  </conditionalFormatting>
  <conditionalFormatting sqref="F19">
    <cfRule type="expression" priority="14" dxfId="0" stopIfTrue="1">
      <formula>F19&gt;E19</formula>
    </cfRule>
  </conditionalFormatting>
  <conditionalFormatting sqref="F20">
    <cfRule type="expression" priority="13" dxfId="0" stopIfTrue="1">
      <formula>F20&gt;E20</formula>
    </cfRule>
  </conditionalFormatting>
  <conditionalFormatting sqref="K6">
    <cfRule type="expression" priority="12" dxfId="0" stopIfTrue="1">
      <formula>K6&gt;J6</formula>
    </cfRule>
  </conditionalFormatting>
  <conditionalFormatting sqref="K7">
    <cfRule type="expression" priority="11" dxfId="0" stopIfTrue="1">
      <formula>K7&gt;J7</formula>
    </cfRule>
  </conditionalFormatting>
  <conditionalFormatting sqref="K8">
    <cfRule type="expression" priority="10" dxfId="0" stopIfTrue="1">
      <formula>K8&gt;J8</formula>
    </cfRule>
  </conditionalFormatting>
  <conditionalFormatting sqref="P6">
    <cfRule type="expression" priority="9" dxfId="0" stopIfTrue="1">
      <formula>P6&gt;O6</formula>
    </cfRule>
  </conditionalFormatting>
  <conditionalFormatting sqref="P7">
    <cfRule type="expression" priority="8" dxfId="0" stopIfTrue="1">
      <formula>P7&gt;O7</formula>
    </cfRule>
  </conditionalFormatting>
  <conditionalFormatting sqref="P8">
    <cfRule type="expression" priority="7" dxfId="0" stopIfTrue="1">
      <formula>P8&gt;O8</formula>
    </cfRule>
  </conditionalFormatting>
  <conditionalFormatting sqref="P9">
    <cfRule type="expression" priority="6" dxfId="0" stopIfTrue="1">
      <formula>P9&gt;O9</formula>
    </cfRule>
  </conditionalFormatting>
  <conditionalFormatting sqref="U6">
    <cfRule type="expression" priority="5" dxfId="0" stopIfTrue="1">
      <formula>U6&gt;T6</formula>
    </cfRule>
  </conditionalFormatting>
  <conditionalFormatting sqref="U7">
    <cfRule type="expression" priority="4" dxfId="0" stopIfTrue="1">
      <formula>U7&gt;T7</formula>
    </cfRule>
  </conditionalFormatting>
  <conditionalFormatting sqref="U8">
    <cfRule type="expression" priority="3" dxfId="0" stopIfTrue="1">
      <formula>U8&gt;T8</formula>
    </cfRule>
  </conditionalFormatting>
  <conditionalFormatting sqref="U9">
    <cfRule type="expression" priority="2" dxfId="0" stopIfTrue="1">
      <formula>U9&gt;T9</formula>
    </cfRule>
  </conditionalFormatting>
  <conditionalFormatting sqref="U10">
    <cfRule type="expression" priority="1" dxfId="0" stopIfTrue="1">
      <formula>U10&gt;T10</formula>
    </cfRule>
  </conditionalFormatting>
  <dataValidations count="3">
    <dataValidation operator="lessThanOrEqual" allowBlank="1" showInputMessage="1" showErrorMessage="1" sqref="J11:J13 R14:R23 S6:S23 N6:N23 M10:M23 J15:J21 T14:T23 O10:P23 B25:B29 C29:Z29 C25:Z25"/>
    <dataValidation type="whole" operator="lessThanOrEqual" allowBlank="1" showInputMessage="1" showErrorMessage="1" sqref="Q6:Q23">
      <formula1>O6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20 K6:K8 P6:P9 U6:U10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T34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bestFit="1" customWidth="1"/>
    <col min="5" max="5" width="8.1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75390625" style="318" customWidth="1"/>
    <col min="21" max="21" width="8.75390625" style="318" customWidth="1"/>
    <col min="22" max="22" width="0.74609375" style="318" customWidth="1"/>
    <col min="23" max="23" width="21.375" style="318" customWidth="1"/>
    <col min="24" max="24" width="9.00390625" style="318" customWidth="1"/>
    <col min="25" max="25" width="1.25" style="318" customWidth="1"/>
    <col min="26" max="16384" width="9.00390625" style="318" customWidth="1"/>
  </cols>
  <sheetData>
    <row r="1" spans="7:150" ht="25.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T1" s="319"/>
    </row>
    <row r="2" spans="2:150" ht="33" customHeight="1">
      <c r="B2" s="163" t="s">
        <v>273</v>
      </c>
      <c r="C2" s="163"/>
      <c r="D2" s="163"/>
      <c r="E2" s="782" t="s">
        <v>6</v>
      </c>
      <c r="F2" s="783"/>
      <c r="G2" s="770">
        <f>'名古屋市集計表'!E3</f>
        <v>0</v>
      </c>
      <c r="H2" s="770"/>
      <c r="I2" s="770"/>
      <c r="J2" s="770"/>
      <c r="K2" s="770"/>
      <c r="L2" s="770"/>
      <c r="M2" s="782" t="s">
        <v>7</v>
      </c>
      <c r="N2" s="783"/>
      <c r="O2" s="765">
        <f>'名古屋市集計表'!I3</f>
        <v>0</v>
      </c>
      <c r="P2" s="766"/>
      <c r="Q2" s="766"/>
      <c r="R2" s="766"/>
      <c r="S2" s="767"/>
      <c r="T2" s="782" t="s">
        <v>8</v>
      </c>
      <c r="U2" s="783"/>
      <c r="V2" s="765">
        <f>'名古屋市集計表'!M3</f>
        <v>0</v>
      </c>
      <c r="W2" s="766"/>
      <c r="X2" s="793"/>
      <c r="ET2" s="319"/>
    </row>
    <row r="3" spans="2:24" ht="33" customHeight="1">
      <c r="B3" s="327"/>
      <c r="C3" s="327"/>
      <c r="D3" s="327"/>
      <c r="E3" s="774" t="s">
        <v>9</v>
      </c>
      <c r="F3" s="775"/>
      <c r="G3" s="778">
        <f>'名古屋市集計表'!E4</f>
        <v>0</v>
      </c>
      <c r="H3" s="778"/>
      <c r="I3" s="778"/>
      <c r="J3" s="778"/>
      <c r="K3" s="778"/>
      <c r="L3" s="778"/>
      <c r="M3" s="774" t="s">
        <v>10</v>
      </c>
      <c r="N3" s="775"/>
      <c r="O3" s="794">
        <f>'名古屋市集計表'!I4</f>
        <v>0</v>
      </c>
      <c r="P3" s="795"/>
      <c r="Q3" s="795"/>
      <c r="R3" s="795"/>
      <c r="S3" s="796"/>
      <c r="T3" s="774" t="s">
        <v>11</v>
      </c>
      <c r="U3" s="775"/>
      <c r="V3" s="797">
        <f>SUM(O4)</f>
        <v>0</v>
      </c>
      <c r="W3" s="798"/>
      <c r="X3" s="343" t="s">
        <v>2</v>
      </c>
    </row>
    <row r="4" spans="2:47" ht="30.75" customHeight="1">
      <c r="B4" s="319" t="s">
        <v>291</v>
      </c>
      <c r="C4" s="791" t="s">
        <v>354</v>
      </c>
      <c r="D4" s="791"/>
      <c r="E4" s="791"/>
      <c r="F4" s="786" t="s">
        <v>17</v>
      </c>
      <c r="G4" s="786"/>
      <c r="H4" s="787">
        <f>SUM(E28+J28+O28+T28)</f>
        <v>35500</v>
      </c>
      <c r="I4" s="786"/>
      <c r="J4" s="160" t="s">
        <v>2</v>
      </c>
      <c r="K4" s="160" t="s">
        <v>275</v>
      </c>
      <c r="L4" s="161"/>
      <c r="M4" s="162" t="s">
        <v>274</v>
      </c>
      <c r="N4" s="161"/>
      <c r="O4" s="788">
        <f>SUM(F28+K28+P28+U28)</f>
        <v>0</v>
      </c>
      <c r="P4" s="789"/>
      <c r="Q4" s="790" t="s">
        <v>2</v>
      </c>
      <c r="R4" s="790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</row>
    <row r="5" spans="2:24" ht="21.75" customHeight="1">
      <c r="B5" s="768" t="s">
        <v>278</v>
      </c>
      <c r="C5" s="784"/>
      <c r="D5" s="784"/>
      <c r="E5" s="784"/>
      <c r="F5" s="346" t="s">
        <v>276</v>
      </c>
      <c r="G5" s="768" t="s">
        <v>279</v>
      </c>
      <c r="H5" s="784"/>
      <c r="I5" s="784"/>
      <c r="J5" s="785"/>
      <c r="K5" s="324" t="s">
        <v>276</v>
      </c>
      <c r="L5" s="768" t="s">
        <v>280</v>
      </c>
      <c r="M5" s="784"/>
      <c r="N5" s="784"/>
      <c r="O5" s="784"/>
      <c r="P5" s="339" t="s">
        <v>276</v>
      </c>
      <c r="Q5" s="784" t="s">
        <v>277</v>
      </c>
      <c r="R5" s="784"/>
      <c r="S5" s="784"/>
      <c r="T5" s="785"/>
      <c r="U5" s="324" t="s">
        <v>276</v>
      </c>
      <c r="V5" s="768" t="s">
        <v>642</v>
      </c>
      <c r="W5" s="784"/>
      <c r="X5" s="769"/>
    </row>
    <row r="6" spans="2:24" ht="21.75" customHeight="1">
      <c r="B6" s="498"/>
      <c r="C6" s="455" t="s">
        <v>355</v>
      </c>
      <c r="D6" s="544" t="s">
        <v>640</v>
      </c>
      <c r="E6" s="937">
        <v>2400</v>
      </c>
      <c r="F6" s="662"/>
      <c r="G6" s="330"/>
      <c r="H6" s="453"/>
      <c r="I6" s="548"/>
      <c r="J6" s="454"/>
      <c r="K6" s="506"/>
      <c r="L6" s="330"/>
      <c r="M6" s="455" t="s">
        <v>358</v>
      </c>
      <c r="N6" s="383"/>
      <c r="O6" s="525">
        <v>850</v>
      </c>
      <c r="P6" s="662"/>
      <c r="Q6" s="384"/>
      <c r="R6" s="453" t="s">
        <v>372</v>
      </c>
      <c r="S6" s="383"/>
      <c r="T6" s="525">
        <v>300</v>
      </c>
      <c r="U6" s="662"/>
      <c r="V6" s="491"/>
      <c r="W6" s="228" t="s">
        <v>656</v>
      </c>
      <c r="X6" s="492"/>
    </row>
    <row r="7" spans="2:24" ht="21.75" customHeight="1">
      <c r="B7" s="499"/>
      <c r="C7" s="455" t="s">
        <v>356</v>
      </c>
      <c r="D7" s="544" t="s">
        <v>640</v>
      </c>
      <c r="E7" s="693">
        <v>1050</v>
      </c>
      <c r="F7" s="350"/>
      <c r="G7" s="334"/>
      <c r="H7" s="455"/>
      <c r="I7" s="544"/>
      <c r="J7" s="457"/>
      <c r="K7" s="337"/>
      <c r="L7" s="334"/>
      <c r="M7" s="455" t="s">
        <v>370</v>
      </c>
      <c r="N7" s="386"/>
      <c r="O7" s="468">
        <v>1850</v>
      </c>
      <c r="P7" s="350"/>
      <c r="Q7" s="388"/>
      <c r="R7" s="455" t="s">
        <v>369</v>
      </c>
      <c r="S7" s="386"/>
      <c r="T7" s="463">
        <v>550</v>
      </c>
      <c r="U7" s="350"/>
      <c r="V7" s="491"/>
      <c r="W7" s="497" t="s">
        <v>673</v>
      </c>
      <c r="X7" s="492"/>
    </row>
    <row r="8" spans="2:24" ht="21.75" customHeight="1">
      <c r="B8" s="499"/>
      <c r="C8" s="455" t="s">
        <v>357</v>
      </c>
      <c r="D8" s="544" t="s">
        <v>640</v>
      </c>
      <c r="E8" s="468">
        <v>1500</v>
      </c>
      <c r="F8" s="350"/>
      <c r="G8" s="334"/>
      <c r="H8" s="455"/>
      <c r="I8" s="544"/>
      <c r="J8" s="458"/>
      <c r="K8" s="337"/>
      <c r="L8" s="334"/>
      <c r="M8" s="455" t="s">
        <v>369</v>
      </c>
      <c r="N8" s="386"/>
      <c r="O8" s="463">
        <v>950</v>
      </c>
      <c r="P8" s="350"/>
      <c r="Q8" s="388"/>
      <c r="R8" s="455" t="s">
        <v>373</v>
      </c>
      <c r="S8" s="386"/>
      <c r="T8" s="463">
        <v>250</v>
      </c>
      <c r="U8" s="350"/>
      <c r="V8" s="491"/>
      <c r="W8" s="497" t="s">
        <v>705</v>
      </c>
      <c r="X8" s="492"/>
    </row>
    <row r="9" spans="2:24" ht="21.75" customHeight="1">
      <c r="B9" s="499"/>
      <c r="C9" s="455" t="s">
        <v>358</v>
      </c>
      <c r="D9" s="544" t="s">
        <v>640</v>
      </c>
      <c r="E9" s="693">
        <v>3000</v>
      </c>
      <c r="F9" s="350"/>
      <c r="G9" s="334"/>
      <c r="H9" s="455"/>
      <c r="I9" s="544"/>
      <c r="J9" s="458"/>
      <c r="K9" s="337"/>
      <c r="L9" s="334"/>
      <c r="M9" s="455" t="s">
        <v>371</v>
      </c>
      <c r="N9" s="386"/>
      <c r="O9" s="463">
        <v>150</v>
      </c>
      <c r="P9" s="350"/>
      <c r="Q9" s="388"/>
      <c r="R9" s="455" t="s">
        <v>360</v>
      </c>
      <c r="S9" s="386"/>
      <c r="T9" s="463">
        <v>200</v>
      </c>
      <c r="U9" s="350"/>
      <c r="V9" s="491"/>
      <c r="W9" s="228"/>
      <c r="X9" s="492"/>
    </row>
    <row r="10" spans="2:24" ht="21.75" customHeight="1">
      <c r="B10" s="499"/>
      <c r="C10" s="455" t="s">
        <v>359</v>
      </c>
      <c r="D10" s="543" t="s">
        <v>640</v>
      </c>
      <c r="E10" s="468">
        <v>1750</v>
      </c>
      <c r="F10" s="350"/>
      <c r="G10" s="334"/>
      <c r="H10" s="455"/>
      <c r="I10" s="544"/>
      <c r="J10" s="458"/>
      <c r="K10" s="337"/>
      <c r="L10" s="334"/>
      <c r="M10" s="385"/>
      <c r="N10" s="386"/>
      <c r="O10" s="387"/>
      <c r="P10" s="418"/>
      <c r="Q10" s="388"/>
      <c r="R10" s="455" t="s">
        <v>374</v>
      </c>
      <c r="S10" s="386"/>
      <c r="T10" s="463">
        <v>650</v>
      </c>
      <c r="U10" s="350"/>
      <c r="V10" s="491"/>
      <c r="W10" s="228"/>
      <c r="X10" s="492"/>
    </row>
    <row r="11" spans="2:24" ht="21.75" customHeight="1">
      <c r="B11" s="499"/>
      <c r="C11" s="455" t="s">
        <v>360</v>
      </c>
      <c r="D11" s="543" t="s">
        <v>640</v>
      </c>
      <c r="E11" s="468">
        <v>1300</v>
      </c>
      <c r="F11" s="350"/>
      <c r="G11" s="334"/>
      <c r="H11" s="455"/>
      <c r="I11" s="544"/>
      <c r="J11" s="458"/>
      <c r="K11" s="337"/>
      <c r="L11" s="334"/>
      <c r="M11" s="385"/>
      <c r="N11" s="386"/>
      <c r="O11" s="387"/>
      <c r="P11" s="418"/>
      <c r="Q11" s="388"/>
      <c r="R11" s="455"/>
      <c r="S11" s="386"/>
      <c r="T11" s="463"/>
      <c r="U11" s="337"/>
      <c r="V11" s="491"/>
      <c r="W11" s="228"/>
      <c r="X11" s="492"/>
    </row>
    <row r="12" spans="2:24" ht="21.75" customHeight="1">
      <c r="B12" s="499"/>
      <c r="C12" s="455" t="s">
        <v>361</v>
      </c>
      <c r="D12" s="543" t="s">
        <v>640</v>
      </c>
      <c r="E12" s="468">
        <v>1250</v>
      </c>
      <c r="F12" s="350"/>
      <c r="G12" s="334"/>
      <c r="H12" s="455"/>
      <c r="I12" s="544"/>
      <c r="J12" s="457"/>
      <c r="K12" s="555"/>
      <c r="L12" s="334"/>
      <c r="M12" s="385"/>
      <c r="N12" s="386"/>
      <c r="O12" s="387"/>
      <c r="P12" s="418"/>
      <c r="Q12" s="388"/>
      <c r="R12" s="455"/>
      <c r="S12" s="386"/>
      <c r="T12" s="458"/>
      <c r="U12" s="337"/>
      <c r="V12" s="491"/>
      <c r="W12" s="228"/>
      <c r="X12" s="492"/>
    </row>
    <row r="13" spans="2:24" ht="21.75" customHeight="1">
      <c r="B13" s="499"/>
      <c r="C13" s="455" t="s">
        <v>362</v>
      </c>
      <c r="D13" s="543" t="s">
        <v>640</v>
      </c>
      <c r="E13" s="468">
        <v>1100</v>
      </c>
      <c r="F13" s="350"/>
      <c r="G13" s="334"/>
      <c r="H13" s="467"/>
      <c r="I13" s="543"/>
      <c r="J13" s="463"/>
      <c r="K13" s="337"/>
      <c r="L13" s="334"/>
      <c r="M13" s="385"/>
      <c r="N13" s="386"/>
      <c r="O13" s="387"/>
      <c r="P13" s="418"/>
      <c r="Q13" s="388"/>
      <c r="R13" s="385"/>
      <c r="S13" s="386"/>
      <c r="T13" s="387"/>
      <c r="U13" s="337"/>
      <c r="V13" s="491"/>
      <c r="W13" s="319"/>
      <c r="X13" s="492"/>
    </row>
    <row r="14" spans="2:24" ht="21.75" customHeight="1">
      <c r="B14" s="499"/>
      <c r="C14" s="467" t="s">
        <v>363</v>
      </c>
      <c r="D14" s="543" t="s">
        <v>640</v>
      </c>
      <c r="E14" s="468">
        <v>850</v>
      </c>
      <c r="F14" s="350"/>
      <c r="G14" s="334"/>
      <c r="H14" s="455"/>
      <c r="I14" s="544"/>
      <c r="J14" s="389"/>
      <c r="K14" s="337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319"/>
      <c r="X14" s="492"/>
    </row>
    <row r="15" spans="2:24" ht="21.75" customHeight="1">
      <c r="B15" s="499" t="s">
        <v>645</v>
      </c>
      <c r="C15" s="467" t="s">
        <v>395</v>
      </c>
      <c r="D15" s="543" t="s">
        <v>640</v>
      </c>
      <c r="E15" s="468">
        <v>1300</v>
      </c>
      <c r="F15" s="350"/>
      <c r="G15" s="334"/>
      <c r="H15" s="455"/>
      <c r="I15" s="544"/>
      <c r="J15" s="387"/>
      <c r="K15" s="337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319"/>
      <c r="X15" s="492"/>
    </row>
    <row r="16" spans="2:24" ht="21.75" customHeight="1">
      <c r="B16" s="499"/>
      <c r="C16" s="467" t="s">
        <v>364</v>
      </c>
      <c r="D16" s="543" t="s">
        <v>640</v>
      </c>
      <c r="E16" s="468">
        <v>1250</v>
      </c>
      <c r="F16" s="350"/>
      <c r="G16" s="334"/>
      <c r="H16" s="455"/>
      <c r="I16" s="544"/>
      <c r="J16" s="387"/>
      <c r="K16" s="337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681" t="s">
        <v>865</v>
      </c>
      <c r="X16" s="492"/>
    </row>
    <row r="17" spans="2:24" ht="21.75" customHeight="1">
      <c r="B17" s="499"/>
      <c r="C17" s="467" t="s">
        <v>696</v>
      </c>
      <c r="D17" s="543" t="s">
        <v>638</v>
      </c>
      <c r="E17" s="468">
        <v>1150</v>
      </c>
      <c r="F17" s="350"/>
      <c r="G17" s="334"/>
      <c r="H17" s="455"/>
      <c r="I17" s="544"/>
      <c r="J17" s="387"/>
      <c r="K17" s="337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319"/>
      <c r="X17" s="492"/>
    </row>
    <row r="18" spans="2:24" ht="21.75" customHeight="1">
      <c r="B18" s="499"/>
      <c r="C18" s="467" t="s">
        <v>365</v>
      </c>
      <c r="D18" s="543" t="s">
        <v>640</v>
      </c>
      <c r="E18" s="468">
        <v>2800</v>
      </c>
      <c r="F18" s="350"/>
      <c r="G18" s="334"/>
      <c r="H18" s="455"/>
      <c r="I18" s="544"/>
      <c r="J18" s="387"/>
      <c r="K18" s="337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319"/>
      <c r="X18" s="492"/>
    </row>
    <row r="19" spans="2:24" ht="21.75" customHeight="1">
      <c r="B19" s="499"/>
      <c r="C19" s="467" t="s">
        <v>366</v>
      </c>
      <c r="D19" s="543" t="s">
        <v>640</v>
      </c>
      <c r="E19" s="468">
        <v>2300</v>
      </c>
      <c r="F19" s="350"/>
      <c r="G19" s="334"/>
      <c r="H19" s="455"/>
      <c r="I19" s="544"/>
      <c r="J19" s="387"/>
      <c r="K19" s="337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319"/>
      <c r="X19" s="492"/>
    </row>
    <row r="20" spans="2:24" ht="21.75" customHeight="1">
      <c r="B20" s="499"/>
      <c r="C20" s="467" t="s">
        <v>367</v>
      </c>
      <c r="D20" s="543" t="s">
        <v>640</v>
      </c>
      <c r="E20" s="468">
        <v>1600</v>
      </c>
      <c r="F20" s="350"/>
      <c r="G20" s="334"/>
      <c r="H20" s="455"/>
      <c r="I20" s="544"/>
      <c r="J20" s="387"/>
      <c r="K20" s="337"/>
      <c r="L20" s="334"/>
      <c r="M20" s="385"/>
      <c r="N20" s="386"/>
      <c r="O20" s="387"/>
      <c r="P20" s="390"/>
      <c r="Q20" s="388"/>
      <c r="R20" s="385"/>
      <c r="S20" s="386"/>
      <c r="T20" s="387"/>
      <c r="U20" s="337"/>
      <c r="V20" s="491"/>
      <c r="W20" s="319"/>
      <c r="X20" s="492"/>
    </row>
    <row r="21" spans="2:24" ht="21.75" customHeight="1">
      <c r="B21" s="499"/>
      <c r="C21" s="467" t="s">
        <v>368</v>
      </c>
      <c r="D21" s="543" t="s">
        <v>640</v>
      </c>
      <c r="E21" s="468">
        <v>2350</v>
      </c>
      <c r="F21" s="350"/>
      <c r="G21" s="334"/>
      <c r="H21" s="455"/>
      <c r="I21" s="544"/>
      <c r="J21" s="387"/>
      <c r="K21" s="337"/>
      <c r="L21" s="334"/>
      <c r="M21" s="385"/>
      <c r="N21" s="386"/>
      <c r="O21" s="387"/>
      <c r="P21" s="390"/>
      <c r="Q21" s="388"/>
      <c r="R21" s="385"/>
      <c r="S21" s="386"/>
      <c r="T21" s="387"/>
      <c r="U21" s="337"/>
      <c r="V21" s="491"/>
      <c r="X21" s="492"/>
    </row>
    <row r="22" spans="2:24" ht="21.75" customHeight="1">
      <c r="B22" s="499" t="s">
        <v>646</v>
      </c>
      <c r="C22" s="467" t="s">
        <v>634</v>
      </c>
      <c r="D22" s="543" t="s">
        <v>640</v>
      </c>
      <c r="E22" s="468">
        <v>2800</v>
      </c>
      <c r="F22" s="350"/>
      <c r="G22" s="334"/>
      <c r="H22" s="385"/>
      <c r="I22" s="541"/>
      <c r="J22" s="387"/>
      <c r="K22" s="337"/>
      <c r="L22" s="334"/>
      <c r="M22" s="385"/>
      <c r="N22" s="386"/>
      <c r="O22" s="387"/>
      <c r="P22" s="390"/>
      <c r="Q22" s="388"/>
      <c r="R22" s="385"/>
      <c r="S22" s="386"/>
      <c r="T22" s="387"/>
      <c r="U22" s="337"/>
      <c r="V22" s="491"/>
      <c r="W22" s="319" t="s">
        <v>900</v>
      </c>
      <c r="X22" s="492"/>
    </row>
    <row r="23" spans="2:24" ht="21.75" customHeight="1">
      <c r="B23" s="499"/>
      <c r="C23" s="467"/>
      <c r="D23" s="543"/>
      <c r="E23" s="468"/>
      <c r="F23" s="353"/>
      <c r="G23" s="334"/>
      <c r="H23" s="385"/>
      <c r="I23" s="541"/>
      <c r="J23" s="387"/>
      <c r="K23" s="337"/>
      <c r="L23" s="334"/>
      <c r="M23" s="385"/>
      <c r="N23" s="386"/>
      <c r="O23" s="387"/>
      <c r="P23" s="390"/>
      <c r="Q23" s="388"/>
      <c r="R23" s="385"/>
      <c r="S23" s="386"/>
      <c r="T23" s="387"/>
      <c r="U23" s="337"/>
      <c r="V23" s="491"/>
      <c r="W23" s="319"/>
      <c r="X23" s="492"/>
    </row>
    <row r="24" spans="2:24" ht="21.75" customHeight="1">
      <c r="B24" s="499"/>
      <c r="C24" s="467"/>
      <c r="D24" s="543"/>
      <c r="E24" s="468"/>
      <c r="F24" s="353"/>
      <c r="G24" s="334"/>
      <c r="H24" s="455"/>
      <c r="I24" s="544"/>
      <c r="J24" s="458"/>
      <c r="K24" s="337"/>
      <c r="L24" s="334"/>
      <c r="M24" s="385"/>
      <c r="N24" s="386"/>
      <c r="O24" s="387"/>
      <c r="P24" s="390"/>
      <c r="Q24" s="388"/>
      <c r="R24" s="385"/>
      <c r="S24" s="386"/>
      <c r="T24" s="387"/>
      <c r="U24" s="337"/>
      <c r="V24" s="491"/>
      <c r="W24" s="319"/>
      <c r="X24" s="492"/>
    </row>
    <row r="25" spans="2:24" ht="21.75" customHeight="1">
      <c r="B25" s="499"/>
      <c r="C25" s="467"/>
      <c r="D25" s="543"/>
      <c r="E25" s="468"/>
      <c r="F25" s="353"/>
      <c r="G25" s="334"/>
      <c r="H25" s="385"/>
      <c r="I25" s="541"/>
      <c r="J25" s="387"/>
      <c r="K25" s="337"/>
      <c r="L25" s="334"/>
      <c r="M25" s="385"/>
      <c r="N25" s="386"/>
      <c r="O25" s="387"/>
      <c r="P25" s="390"/>
      <c r="Q25" s="388"/>
      <c r="R25" s="385"/>
      <c r="S25" s="386"/>
      <c r="T25" s="387"/>
      <c r="U25" s="337"/>
      <c r="V25" s="491"/>
      <c r="W25" s="319"/>
      <c r="X25" s="492"/>
    </row>
    <row r="26" spans="2:24" ht="21.75" customHeight="1">
      <c r="B26" s="499"/>
      <c r="C26" s="455"/>
      <c r="D26" s="505"/>
      <c r="E26" s="468"/>
      <c r="F26" s="340"/>
      <c r="G26" s="334"/>
      <c r="H26" s="467"/>
      <c r="I26" s="505"/>
      <c r="J26" s="387"/>
      <c r="K26" s="337"/>
      <c r="L26" s="334"/>
      <c r="M26" s="385"/>
      <c r="N26" s="386"/>
      <c r="O26" s="387"/>
      <c r="P26" s="390"/>
      <c r="Q26" s="388"/>
      <c r="R26" s="385"/>
      <c r="S26" s="386"/>
      <c r="T26" s="387"/>
      <c r="U26" s="337"/>
      <c r="V26" s="491"/>
      <c r="W26" s="319"/>
      <c r="X26" s="492"/>
    </row>
    <row r="27" spans="2:24" ht="21.75" customHeight="1">
      <c r="B27" s="500"/>
      <c r="C27" s="333"/>
      <c r="D27" s="170"/>
      <c r="E27" s="338"/>
      <c r="F27" s="328"/>
      <c r="G27" s="329"/>
      <c r="H27" s="170"/>
      <c r="I27" s="170"/>
      <c r="J27" s="338"/>
      <c r="K27" s="332"/>
      <c r="L27" s="329"/>
      <c r="M27" s="170"/>
      <c r="N27" s="170"/>
      <c r="O27" s="342"/>
      <c r="P27" s="332"/>
      <c r="Q27" s="323"/>
      <c r="R27" s="170"/>
      <c r="S27" s="170"/>
      <c r="T27" s="342"/>
      <c r="U27" s="332"/>
      <c r="V27" s="491"/>
      <c r="W27" s="319"/>
      <c r="X27" s="492"/>
    </row>
    <row r="28" spans="2:24" ht="21.75" customHeight="1">
      <c r="B28" s="772" t="s">
        <v>3</v>
      </c>
      <c r="C28" s="799"/>
      <c r="D28" s="799"/>
      <c r="E28" s="338">
        <f>SUM(E6:E27)</f>
        <v>29750</v>
      </c>
      <c r="F28" s="328">
        <f>SUM(F6:F27)</f>
        <v>0</v>
      </c>
      <c r="G28" s="772" t="s">
        <v>3</v>
      </c>
      <c r="H28" s="799"/>
      <c r="I28" s="799"/>
      <c r="J28" s="338">
        <f>SUM(J6:J27)</f>
        <v>0</v>
      </c>
      <c r="K28" s="332">
        <f>SUM(K6:K27)</f>
        <v>0</v>
      </c>
      <c r="L28" s="772" t="s">
        <v>3</v>
      </c>
      <c r="M28" s="799"/>
      <c r="N28" s="799"/>
      <c r="O28" s="338">
        <f>SUM(O6:O27)</f>
        <v>3800</v>
      </c>
      <c r="P28" s="332">
        <f>SUM(P6:P27)</f>
        <v>0</v>
      </c>
      <c r="Q28" s="799" t="s">
        <v>3</v>
      </c>
      <c r="R28" s="799"/>
      <c r="S28" s="799"/>
      <c r="T28" s="338">
        <f>SUM(T6:T27)</f>
        <v>1950</v>
      </c>
      <c r="U28" s="332">
        <f>SUM(U6:U27)</f>
        <v>0</v>
      </c>
      <c r="V28" s="493"/>
      <c r="W28" s="494"/>
      <c r="X28" s="495"/>
    </row>
    <row r="29" spans="2:30" s="4" customFormat="1" ht="13.5" customHeight="1">
      <c r="B29" s="228" t="s">
        <v>858</v>
      </c>
      <c r="C29" s="168"/>
      <c r="D29" s="1"/>
      <c r="E29" s="668"/>
      <c r="F29" s="669"/>
      <c r="G29" s="1"/>
      <c r="H29" s="1"/>
      <c r="I29" s="1"/>
      <c r="J29" s="668"/>
      <c r="K29" s="670"/>
      <c r="L29" s="1"/>
      <c r="M29" s="1"/>
      <c r="N29" s="1"/>
      <c r="O29" s="668"/>
      <c r="P29" s="671"/>
      <c r="Q29" s="1"/>
      <c r="R29" s="1"/>
      <c r="S29" s="1"/>
      <c r="T29" s="668"/>
      <c r="U29" s="670"/>
      <c r="V29" s="1"/>
      <c r="W29" s="1"/>
      <c r="X29" s="1"/>
      <c r="Y29" s="668"/>
      <c r="Z29" s="671"/>
      <c r="AA29" s="672"/>
      <c r="AB29" s="673"/>
      <c r="AC29" s="674"/>
      <c r="AD29" s="672"/>
    </row>
    <row r="30" spans="2:29" s="4" customFormat="1" ht="14.25" customHeight="1">
      <c r="B30" s="735" t="s">
        <v>861</v>
      </c>
      <c r="C30" s="736"/>
      <c r="D30" s="736"/>
      <c r="E30" s="736"/>
      <c r="F30" s="736"/>
      <c r="G30" s="736"/>
      <c r="H30" s="736"/>
      <c r="I30" s="736"/>
      <c r="J30" s="736"/>
      <c r="K30" s="736"/>
      <c r="L30" s="736"/>
      <c r="M30" s="736"/>
      <c r="N30" s="736"/>
      <c r="O30" s="736"/>
      <c r="P30" s="736"/>
      <c r="Q30" s="736"/>
      <c r="R30" s="736"/>
      <c r="S30" s="736"/>
      <c r="T30" s="736"/>
      <c r="U30" s="736"/>
      <c r="V30" s="736"/>
      <c r="W30" s="736"/>
      <c r="X30" s="736"/>
      <c r="Y30" s="650"/>
      <c r="Z30" s="650"/>
      <c r="AA30" s="650"/>
      <c r="AB30" s="650"/>
      <c r="AC30" s="650"/>
    </row>
    <row r="31" spans="2:29" s="4" customFormat="1" ht="14.25" customHeight="1">
      <c r="B31" s="735" t="s">
        <v>859</v>
      </c>
      <c r="C31" s="736"/>
      <c r="D31" s="736"/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736"/>
      <c r="U31" s="736"/>
      <c r="V31" s="736"/>
      <c r="W31" s="736"/>
      <c r="X31" s="736"/>
      <c r="Y31" s="736"/>
      <c r="Z31" s="736"/>
      <c r="AA31" s="736"/>
      <c r="AB31" s="736"/>
      <c r="AC31" s="736"/>
    </row>
    <row r="32" spans="2:29" s="4" customFormat="1" ht="13.5">
      <c r="B32" s="735" t="s">
        <v>860</v>
      </c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6"/>
      <c r="N32" s="736"/>
      <c r="O32" s="736"/>
      <c r="P32" s="736"/>
      <c r="Q32" s="736"/>
      <c r="R32" s="736"/>
      <c r="S32" s="736"/>
      <c r="T32" s="736"/>
      <c r="U32" s="736"/>
      <c r="V32" s="736"/>
      <c r="W32" s="736"/>
      <c r="X32" s="736"/>
      <c r="Y32" s="736"/>
      <c r="Z32" s="736"/>
      <c r="AA32" s="736"/>
      <c r="AB32" s="736"/>
      <c r="AC32" s="736"/>
    </row>
    <row r="33" spans="2:26" s="4" customFormat="1" ht="8.25" customHeight="1">
      <c r="B33" s="228"/>
      <c r="C33" s="1"/>
      <c r="D33" s="1"/>
      <c r="E33" s="668"/>
      <c r="F33" s="669"/>
      <c r="G33" s="1"/>
      <c r="H33" s="1"/>
      <c r="I33" s="1"/>
      <c r="J33" s="668"/>
      <c r="K33" s="670"/>
      <c r="L33" s="1"/>
      <c r="M33" s="1"/>
      <c r="N33" s="1"/>
      <c r="O33" s="668"/>
      <c r="P33" s="671"/>
      <c r="Q33" s="1"/>
      <c r="R33" s="1"/>
      <c r="S33" s="1"/>
      <c r="T33" s="668"/>
      <c r="U33" s="670"/>
      <c r="V33" s="1"/>
      <c r="W33" s="1"/>
      <c r="X33" s="1"/>
      <c r="Y33" s="668"/>
      <c r="Z33" s="671"/>
    </row>
    <row r="34" spans="2:24" ht="18" customHeight="1">
      <c r="B34" s="318" t="s">
        <v>686</v>
      </c>
      <c r="C34" s="319"/>
      <c r="E34" s="319"/>
      <c r="F34" s="319"/>
      <c r="J34" s="319"/>
      <c r="K34" s="319"/>
      <c r="M34" s="319"/>
      <c r="O34" s="319"/>
      <c r="P34" s="319"/>
      <c r="R34" s="320"/>
      <c r="T34" s="325"/>
      <c r="U34" s="326"/>
      <c r="W34" s="728" t="str">
        <f>'名古屋市集計表'!M30</f>
        <v>（2020年10月現在）</v>
      </c>
      <c r="X34" s="792"/>
    </row>
    <row r="35" ht="11.25" customHeight="1"/>
  </sheetData>
  <sheetProtection password="CCCF" sheet="1" selectLockedCells="1"/>
  <mergeCells count="30">
    <mergeCell ref="W34:X34"/>
    <mergeCell ref="E2:F2"/>
    <mergeCell ref="M2:N2"/>
    <mergeCell ref="O2:S2"/>
    <mergeCell ref="T2:U2"/>
    <mergeCell ref="V2:X2"/>
    <mergeCell ref="V3:W3"/>
    <mergeCell ref="G3:L3"/>
    <mergeCell ref="B30:X30"/>
    <mergeCell ref="B31:AC31"/>
    <mergeCell ref="B32:AC32"/>
    <mergeCell ref="V5:X5"/>
    <mergeCell ref="G5:J5"/>
    <mergeCell ref="L5:O5"/>
    <mergeCell ref="Q5:T5"/>
    <mergeCell ref="G2:L2"/>
    <mergeCell ref="E3:F3"/>
    <mergeCell ref="M3:N3"/>
    <mergeCell ref="O3:S3"/>
    <mergeCell ref="T3:U3"/>
    <mergeCell ref="B28:D28"/>
    <mergeCell ref="G28:I28"/>
    <mergeCell ref="L28:N28"/>
    <mergeCell ref="Q28:S28"/>
    <mergeCell ref="C4:E4"/>
    <mergeCell ref="F4:G4"/>
    <mergeCell ref="H4:I4"/>
    <mergeCell ref="O4:P4"/>
    <mergeCell ref="Q4:R4"/>
    <mergeCell ref="B5:E5"/>
  </mergeCells>
  <conditionalFormatting sqref="F6">
    <cfRule type="expression" priority="30" dxfId="0" stopIfTrue="1">
      <formula>F6&gt;E6</formula>
    </cfRule>
  </conditionalFormatting>
  <conditionalFormatting sqref="F7">
    <cfRule type="expression" priority="29" dxfId="0" stopIfTrue="1">
      <formula>F7&gt;E7</formula>
    </cfRule>
  </conditionalFormatting>
  <conditionalFormatting sqref="F8">
    <cfRule type="expression" priority="28" dxfId="0" stopIfTrue="1">
      <formula>F8&gt;E8</formula>
    </cfRule>
  </conditionalFormatting>
  <conditionalFormatting sqref="F9">
    <cfRule type="expression" priority="27" dxfId="0" stopIfTrue="1">
      <formula>F9&gt;E9</formula>
    </cfRule>
  </conditionalFormatting>
  <conditionalFormatting sqref="F10">
    <cfRule type="expression" priority="26" dxfId="0" stopIfTrue="1">
      <formula>F10&gt;E10</formula>
    </cfRule>
  </conditionalFormatting>
  <conditionalFormatting sqref="F11">
    <cfRule type="expression" priority="24" dxfId="0" stopIfTrue="1">
      <formula>F11&gt;E11</formula>
    </cfRule>
  </conditionalFormatting>
  <conditionalFormatting sqref="F12">
    <cfRule type="expression" priority="23" dxfId="0" stopIfTrue="1">
      <formula>F12&gt;E12</formula>
    </cfRule>
  </conditionalFormatting>
  <conditionalFormatting sqref="F13">
    <cfRule type="expression" priority="22" dxfId="0" stopIfTrue="1">
      <formula>F13&gt;E13</formula>
    </cfRule>
  </conditionalFormatting>
  <conditionalFormatting sqref="F14">
    <cfRule type="expression" priority="21" dxfId="0" stopIfTrue="1">
      <formula>F14&gt;E14</formula>
    </cfRule>
  </conditionalFormatting>
  <conditionalFormatting sqref="F15">
    <cfRule type="expression" priority="20" dxfId="0" stopIfTrue="1">
      <formula>F15&gt;E15</formula>
    </cfRule>
  </conditionalFormatting>
  <conditionalFormatting sqref="F16">
    <cfRule type="expression" priority="19" dxfId="0" stopIfTrue="1">
      <formula>F16&gt;E16</formula>
    </cfRule>
  </conditionalFormatting>
  <conditionalFormatting sqref="F17">
    <cfRule type="expression" priority="18" dxfId="0" stopIfTrue="1">
      <formula>F17&gt;E17</formula>
    </cfRule>
  </conditionalFormatting>
  <conditionalFormatting sqref="F18">
    <cfRule type="expression" priority="17" dxfId="0" stopIfTrue="1">
      <formula>F18&gt;E18</formula>
    </cfRule>
  </conditionalFormatting>
  <conditionalFormatting sqref="F19">
    <cfRule type="expression" priority="16" dxfId="0" stopIfTrue="1">
      <formula>F19&gt;E19</formula>
    </cfRule>
  </conditionalFormatting>
  <conditionalFormatting sqref="F20">
    <cfRule type="expression" priority="15" dxfId="0" stopIfTrue="1">
      <formula>F20&gt;E20</formula>
    </cfRule>
  </conditionalFormatting>
  <conditionalFormatting sqref="F21">
    <cfRule type="expression" priority="14" dxfId="0" stopIfTrue="1">
      <formula>F21&gt;E21</formula>
    </cfRule>
  </conditionalFormatting>
  <conditionalFormatting sqref="F22">
    <cfRule type="expression" priority="13" dxfId="0" stopIfTrue="1">
      <formula>F22&gt;E22</formula>
    </cfRule>
  </conditionalFormatting>
  <conditionalFormatting sqref="F23">
    <cfRule type="expression" priority="12" dxfId="0" stopIfTrue="1">
      <formula>F23&gt;E23</formula>
    </cfRule>
  </conditionalFormatting>
  <conditionalFormatting sqref="F24">
    <cfRule type="expression" priority="11" dxfId="0" stopIfTrue="1">
      <formula>F24&gt;E24</formula>
    </cfRule>
  </conditionalFormatting>
  <conditionalFormatting sqref="F25">
    <cfRule type="expression" priority="10" dxfId="0" stopIfTrue="1">
      <formula>F25&gt;E25</formula>
    </cfRule>
  </conditionalFormatting>
  <conditionalFormatting sqref="P6">
    <cfRule type="expression" priority="9" dxfId="0" stopIfTrue="1">
      <formula>P6&gt;O6</formula>
    </cfRule>
  </conditionalFormatting>
  <conditionalFormatting sqref="P7">
    <cfRule type="expression" priority="8" dxfId="0" stopIfTrue="1">
      <formula>P7&gt;O7</formula>
    </cfRule>
  </conditionalFormatting>
  <conditionalFormatting sqref="P8">
    <cfRule type="expression" priority="7" dxfId="0" stopIfTrue="1">
      <formula>P8&gt;O8</formula>
    </cfRule>
  </conditionalFormatting>
  <conditionalFormatting sqref="P9">
    <cfRule type="expression" priority="6" dxfId="0" stopIfTrue="1">
      <formula>P9&gt;O9</formula>
    </cfRule>
  </conditionalFormatting>
  <conditionalFormatting sqref="U6">
    <cfRule type="expression" priority="5" dxfId="0" stopIfTrue="1">
      <formula>U6&gt;T6</formula>
    </cfRule>
  </conditionalFormatting>
  <conditionalFormatting sqref="U7">
    <cfRule type="expression" priority="4" dxfId="0" stopIfTrue="1">
      <formula>U7&gt;T7</formula>
    </cfRule>
  </conditionalFormatting>
  <conditionalFormatting sqref="U8">
    <cfRule type="expression" priority="3" dxfId="0" stopIfTrue="1">
      <formula>U8&gt;T8</formula>
    </cfRule>
  </conditionalFormatting>
  <conditionalFormatting sqref="U9">
    <cfRule type="expression" priority="2" dxfId="0" stopIfTrue="1">
      <formula>U9&gt;T9</formula>
    </cfRule>
  </conditionalFormatting>
  <conditionalFormatting sqref="U10">
    <cfRule type="expression" priority="1" dxfId="0" stopIfTrue="1">
      <formula>U10&gt;T10</formula>
    </cfRule>
  </conditionalFormatting>
  <dataValidations count="3">
    <dataValidation operator="lessThanOrEqual" allowBlank="1" showInputMessage="1" showErrorMessage="1" sqref="H25:I25 H22:I23 J15:J23 B29:B33 C33:Z33 C29:Z29 O10:P26 J25:J26 M10:M26 N6:N26 R13:R26 S6:S26 T13:T26"/>
    <dataValidation errorStyle="warning" type="custom" allowBlank="1" showInputMessage="1" showErrorMessage="1" errorTitle="折込数オーバー" error="入力した折込数が満数を超えている、または50枚単位ではありません。" sqref="F6:F25 P6:P9 U6:U10">
      <formula1>AND(F6&lt;=E6,MOD(F6,50)=0)</formula1>
    </dataValidation>
    <dataValidation type="whole" operator="lessThanOrEqual" allowBlank="1" showInputMessage="1" showErrorMessage="1" sqref="Q6:Q26">
      <formula1>O6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T35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bestFit="1" customWidth="1"/>
    <col min="5" max="5" width="8.1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75390625" style="318" customWidth="1"/>
    <col min="21" max="21" width="8.75390625" style="318" customWidth="1"/>
    <col min="22" max="22" width="0.74609375" style="318" customWidth="1"/>
    <col min="23" max="23" width="21.25390625" style="318" customWidth="1"/>
    <col min="24" max="24" width="8.875" style="318" customWidth="1"/>
    <col min="25" max="25" width="1.25" style="318" customWidth="1"/>
    <col min="26" max="16384" width="9.00390625" style="318" customWidth="1"/>
  </cols>
  <sheetData>
    <row r="1" spans="7:150" ht="25.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T1" s="319"/>
    </row>
    <row r="2" spans="2:150" ht="33" customHeight="1">
      <c r="B2" s="163" t="s">
        <v>273</v>
      </c>
      <c r="C2" s="163"/>
      <c r="D2" s="163"/>
      <c r="E2" s="782" t="s">
        <v>6</v>
      </c>
      <c r="F2" s="783"/>
      <c r="G2" s="770">
        <f>'名古屋市集計表'!E3</f>
        <v>0</v>
      </c>
      <c r="H2" s="770"/>
      <c r="I2" s="770"/>
      <c r="J2" s="770"/>
      <c r="K2" s="770"/>
      <c r="L2" s="770"/>
      <c r="M2" s="782" t="s">
        <v>7</v>
      </c>
      <c r="N2" s="783"/>
      <c r="O2" s="765">
        <f>'名古屋市集計表'!I3</f>
        <v>0</v>
      </c>
      <c r="P2" s="766"/>
      <c r="Q2" s="766"/>
      <c r="R2" s="766"/>
      <c r="S2" s="767"/>
      <c r="T2" s="782" t="s">
        <v>8</v>
      </c>
      <c r="U2" s="783"/>
      <c r="V2" s="765">
        <f>'名古屋市集計表'!M3</f>
        <v>0</v>
      </c>
      <c r="W2" s="766"/>
      <c r="X2" s="793"/>
      <c r="ET2" s="319"/>
    </row>
    <row r="3" spans="2:24" ht="33" customHeight="1">
      <c r="B3" s="327"/>
      <c r="C3" s="327"/>
      <c r="D3" s="327"/>
      <c r="E3" s="774" t="s">
        <v>9</v>
      </c>
      <c r="F3" s="775"/>
      <c r="G3" s="778">
        <f>'名古屋市集計表'!E4</f>
        <v>0</v>
      </c>
      <c r="H3" s="778"/>
      <c r="I3" s="778"/>
      <c r="J3" s="778"/>
      <c r="K3" s="778"/>
      <c r="L3" s="778"/>
      <c r="M3" s="774" t="s">
        <v>10</v>
      </c>
      <c r="N3" s="775"/>
      <c r="O3" s="794">
        <f>'名古屋市集計表'!I4</f>
        <v>0</v>
      </c>
      <c r="P3" s="795"/>
      <c r="Q3" s="795"/>
      <c r="R3" s="795"/>
      <c r="S3" s="796"/>
      <c r="T3" s="774" t="s">
        <v>11</v>
      </c>
      <c r="U3" s="775"/>
      <c r="V3" s="797">
        <f>SUM(O4)</f>
        <v>0</v>
      </c>
      <c r="W3" s="798"/>
      <c r="X3" s="343" t="s">
        <v>2</v>
      </c>
    </row>
    <row r="4" spans="2:47" ht="30.75" customHeight="1">
      <c r="B4" s="319" t="s">
        <v>291</v>
      </c>
      <c r="C4" s="791" t="s">
        <v>375</v>
      </c>
      <c r="D4" s="791"/>
      <c r="E4" s="791"/>
      <c r="F4" s="786" t="s">
        <v>17</v>
      </c>
      <c r="G4" s="786"/>
      <c r="H4" s="787">
        <f>SUM(E29+J29+O29+T29)</f>
        <v>40450</v>
      </c>
      <c r="I4" s="786"/>
      <c r="J4" s="160" t="s">
        <v>2</v>
      </c>
      <c r="K4" s="160" t="s">
        <v>275</v>
      </c>
      <c r="L4" s="161"/>
      <c r="M4" s="162" t="s">
        <v>274</v>
      </c>
      <c r="N4" s="161"/>
      <c r="O4" s="788">
        <f>SUM(F29+K29+P29+U29)</f>
        <v>0</v>
      </c>
      <c r="P4" s="789"/>
      <c r="Q4" s="790" t="s">
        <v>2</v>
      </c>
      <c r="R4" s="790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</row>
    <row r="5" spans="2:24" ht="20.25" customHeight="1">
      <c r="B5" s="768" t="s">
        <v>278</v>
      </c>
      <c r="C5" s="784"/>
      <c r="D5" s="784"/>
      <c r="E5" s="784"/>
      <c r="F5" s="339" t="s">
        <v>276</v>
      </c>
      <c r="G5" s="784" t="s">
        <v>279</v>
      </c>
      <c r="H5" s="784"/>
      <c r="I5" s="784"/>
      <c r="J5" s="785"/>
      <c r="K5" s="322" t="s">
        <v>276</v>
      </c>
      <c r="L5" s="768" t="s">
        <v>280</v>
      </c>
      <c r="M5" s="784"/>
      <c r="N5" s="784"/>
      <c r="O5" s="784"/>
      <c r="P5" s="339" t="s">
        <v>276</v>
      </c>
      <c r="Q5" s="784" t="s">
        <v>277</v>
      </c>
      <c r="R5" s="784"/>
      <c r="S5" s="784"/>
      <c r="T5" s="785"/>
      <c r="U5" s="324" t="s">
        <v>276</v>
      </c>
      <c r="V5" s="768" t="s">
        <v>642</v>
      </c>
      <c r="W5" s="784"/>
      <c r="X5" s="769"/>
    </row>
    <row r="6" spans="2:24" ht="20.25" customHeight="1">
      <c r="B6" s="330"/>
      <c r="C6" s="453" t="s">
        <v>376</v>
      </c>
      <c r="D6" s="549" t="s">
        <v>640</v>
      </c>
      <c r="E6" s="525">
        <v>1800</v>
      </c>
      <c r="F6" s="662"/>
      <c r="G6" s="320"/>
      <c r="H6" s="490"/>
      <c r="I6" s="559"/>
      <c r="J6" s="560"/>
      <c r="K6" s="561"/>
      <c r="L6" s="330"/>
      <c r="M6" s="453" t="s">
        <v>317</v>
      </c>
      <c r="N6" s="383"/>
      <c r="O6" s="525">
        <v>1200</v>
      </c>
      <c r="P6" s="662"/>
      <c r="Q6" s="384"/>
      <c r="R6" s="455" t="s">
        <v>387</v>
      </c>
      <c r="S6" s="383"/>
      <c r="T6" s="525">
        <v>400</v>
      </c>
      <c r="U6" s="662"/>
      <c r="V6" s="491"/>
      <c r="W6" s="228" t="s">
        <v>657</v>
      </c>
      <c r="X6" s="492"/>
    </row>
    <row r="7" spans="2:24" ht="20.25" customHeight="1">
      <c r="B7" s="334"/>
      <c r="C7" s="455" t="s">
        <v>377</v>
      </c>
      <c r="D7" s="543" t="s">
        <v>640</v>
      </c>
      <c r="E7" s="468">
        <v>1650</v>
      </c>
      <c r="F7" s="350"/>
      <c r="G7" s="334"/>
      <c r="H7" s="455"/>
      <c r="I7" s="544"/>
      <c r="J7" s="458"/>
      <c r="K7" s="337"/>
      <c r="L7" s="334"/>
      <c r="M7" s="455" t="s">
        <v>391</v>
      </c>
      <c r="N7" s="386"/>
      <c r="O7" s="468">
        <v>1250</v>
      </c>
      <c r="P7" s="350"/>
      <c r="Q7" s="388"/>
      <c r="R7" s="455" t="s">
        <v>393</v>
      </c>
      <c r="S7" s="386"/>
      <c r="T7" s="463">
        <v>850</v>
      </c>
      <c r="U7" s="350"/>
      <c r="V7" s="491"/>
      <c r="W7" s="497" t="s">
        <v>866</v>
      </c>
      <c r="X7" s="492"/>
    </row>
    <row r="8" spans="2:24" ht="20.25" customHeight="1">
      <c r="B8" s="334"/>
      <c r="C8" s="455" t="s">
        <v>378</v>
      </c>
      <c r="D8" s="543" t="s">
        <v>640</v>
      </c>
      <c r="E8" s="468">
        <v>1800</v>
      </c>
      <c r="F8" s="350"/>
      <c r="G8" s="335"/>
      <c r="H8" s="467"/>
      <c r="I8" s="507"/>
      <c r="J8" s="463"/>
      <c r="K8" s="340"/>
      <c r="L8" s="334"/>
      <c r="M8" s="455" t="s">
        <v>392</v>
      </c>
      <c r="N8" s="386"/>
      <c r="O8" s="463">
        <v>1650</v>
      </c>
      <c r="P8" s="350"/>
      <c r="Q8" s="388"/>
      <c r="R8" s="455" t="s">
        <v>394</v>
      </c>
      <c r="S8" s="386"/>
      <c r="T8" s="463">
        <v>850</v>
      </c>
      <c r="U8" s="350"/>
      <c r="V8" s="491"/>
      <c r="W8" s="497" t="s">
        <v>742</v>
      </c>
      <c r="X8" s="492"/>
    </row>
    <row r="9" spans="2:24" ht="20.25" customHeight="1">
      <c r="B9" s="334"/>
      <c r="C9" s="467" t="s">
        <v>379</v>
      </c>
      <c r="D9" s="543" t="s">
        <v>640</v>
      </c>
      <c r="E9" s="468">
        <v>2300</v>
      </c>
      <c r="F9" s="350"/>
      <c r="G9" s="335"/>
      <c r="H9" s="455"/>
      <c r="I9" s="505"/>
      <c r="J9" s="457"/>
      <c r="K9" s="340"/>
      <c r="L9" s="334"/>
      <c r="M9" s="455" t="s">
        <v>387</v>
      </c>
      <c r="N9" s="386"/>
      <c r="O9" s="463">
        <v>900</v>
      </c>
      <c r="P9" s="350"/>
      <c r="Q9" s="388"/>
      <c r="R9" s="455" t="s">
        <v>389</v>
      </c>
      <c r="S9" s="386"/>
      <c r="T9" s="463">
        <v>150</v>
      </c>
      <c r="U9" s="350"/>
      <c r="V9" s="491"/>
      <c r="W9" s="497" t="s">
        <v>867</v>
      </c>
      <c r="X9" s="492"/>
    </row>
    <row r="10" spans="2:24" ht="20.25" customHeight="1">
      <c r="B10" s="334"/>
      <c r="C10" s="467" t="s">
        <v>380</v>
      </c>
      <c r="D10" s="543" t="s">
        <v>640</v>
      </c>
      <c r="E10" s="468">
        <v>1500</v>
      </c>
      <c r="F10" s="350"/>
      <c r="G10" s="335"/>
      <c r="H10" s="455"/>
      <c r="I10" s="505"/>
      <c r="J10" s="457"/>
      <c r="K10" s="340"/>
      <c r="L10" s="334"/>
      <c r="M10" s="385"/>
      <c r="N10" s="386"/>
      <c r="O10" s="408"/>
      <c r="P10" s="418"/>
      <c r="Q10" s="388"/>
      <c r="R10" s="455"/>
      <c r="S10" s="386"/>
      <c r="T10" s="458"/>
      <c r="U10" s="337"/>
      <c r="V10" s="491"/>
      <c r="W10" s="497" t="s">
        <v>672</v>
      </c>
      <c r="X10" s="492"/>
    </row>
    <row r="11" spans="2:24" ht="20.25" customHeight="1">
      <c r="B11" s="334"/>
      <c r="C11" s="467" t="s">
        <v>381</v>
      </c>
      <c r="D11" s="543" t="s">
        <v>640</v>
      </c>
      <c r="E11" s="468">
        <v>2500</v>
      </c>
      <c r="F11" s="350"/>
      <c r="G11" s="334"/>
      <c r="H11" s="467"/>
      <c r="I11" s="543"/>
      <c r="J11" s="468"/>
      <c r="K11" s="340"/>
      <c r="L11" s="334"/>
      <c r="M11" s="385"/>
      <c r="N11" s="386"/>
      <c r="O11" s="408"/>
      <c r="P11" s="418"/>
      <c r="Q11" s="388"/>
      <c r="R11" s="455"/>
      <c r="S11" s="386"/>
      <c r="T11" s="458"/>
      <c r="U11" s="337"/>
      <c r="V11" s="491"/>
      <c r="W11" s="497" t="s">
        <v>868</v>
      </c>
      <c r="X11" s="492"/>
    </row>
    <row r="12" spans="2:24" ht="20.25" customHeight="1">
      <c r="B12" s="334"/>
      <c r="C12" s="467" t="s">
        <v>382</v>
      </c>
      <c r="D12" s="543" t="s">
        <v>640</v>
      </c>
      <c r="E12" s="468">
        <v>2850</v>
      </c>
      <c r="F12" s="350"/>
      <c r="G12" s="334"/>
      <c r="H12" s="467"/>
      <c r="I12" s="543"/>
      <c r="J12" s="468"/>
      <c r="K12" s="340"/>
      <c r="L12" s="334"/>
      <c r="M12" s="385"/>
      <c r="N12" s="386"/>
      <c r="O12" s="387"/>
      <c r="P12" s="418"/>
      <c r="Q12" s="388"/>
      <c r="R12" s="455"/>
      <c r="S12" s="386"/>
      <c r="T12" s="458"/>
      <c r="U12" s="337"/>
      <c r="V12" s="491"/>
      <c r="W12" s="497" t="s">
        <v>787</v>
      </c>
      <c r="X12" s="492"/>
    </row>
    <row r="13" spans="2:24" ht="20.25" customHeight="1">
      <c r="B13" s="334"/>
      <c r="C13" s="467" t="s">
        <v>383</v>
      </c>
      <c r="D13" s="543" t="s">
        <v>640</v>
      </c>
      <c r="E13" s="468">
        <v>2500</v>
      </c>
      <c r="F13" s="350"/>
      <c r="G13" s="335"/>
      <c r="H13" s="455"/>
      <c r="I13" s="505"/>
      <c r="J13" s="458"/>
      <c r="K13" s="340"/>
      <c r="L13" s="334"/>
      <c r="M13" s="385"/>
      <c r="N13" s="386"/>
      <c r="O13" s="387"/>
      <c r="P13" s="418"/>
      <c r="Q13" s="388"/>
      <c r="R13" s="385"/>
      <c r="S13" s="386"/>
      <c r="T13" s="387"/>
      <c r="U13" s="337"/>
      <c r="V13" s="491"/>
      <c r="W13" s="497"/>
      <c r="X13" s="492"/>
    </row>
    <row r="14" spans="2:24" ht="20.25" customHeight="1">
      <c r="B14" s="334"/>
      <c r="C14" s="467" t="s">
        <v>384</v>
      </c>
      <c r="D14" s="543" t="s">
        <v>640</v>
      </c>
      <c r="E14" s="468">
        <v>1800</v>
      </c>
      <c r="F14" s="350"/>
      <c r="G14" s="335"/>
      <c r="H14" s="455"/>
      <c r="I14" s="505"/>
      <c r="J14" s="389"/>
      <c r="K14" s="340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319"/>
      <c r="X14" s="492"/>
    </row>
    <row r="15" spans="2:24" ht="20.25" customHeight="1">
      <c r="B15" s="334"/>
      <c r="C15" s="467" t="s">
        <v>385</v>
      </c>
      <c r="D15" s="543" t="s">
        <v>640</v>
      </c>
      <c r="E15" s="468">
        <v>2000</v>
      </c>
      <c r="F15" s="350"/>
      <c r="G15" s="335"/>
      <c r="H15" s="455"/>
      <c r="I15" s="541"/>
      <c r="J15" s="387"/>
      <c r="K15" s="340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319"/>
      <c r="X15" s="492"/>
    </row>
    <row r="16" spans="2:24" ht="20.25" customHeight="1">
      <c r="B16" s="334"/>
      <c r="C16" s="455" t="s">
        <v>386</v>
      </c>
      <c r="D16" s="543" t="s">
        <v>640</v>
      </c>
      <c r="E16" s="468">
        <v>1700</v>
      </c>
      <c r="F16" s="350"/>
      <c r="G16" s="335"/>
      <c r="H16" s="455"/>
      <c r="I16" s="541"/>
      <c r="J16" s="387"/>
      <c r="K16" s="340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319"/>
      <c r="X16" s="492"/>
    </row>
    <row r="17" spans="2:24" ht="20.25" customHeight="1">
      <c r="B17" s="334"/>
      <c r="C17" s="467" t="s">
        <v>885</v>
      </c>
      <c r="D17" s="543" t="s">
        <v>640</v>
      </c>
      <c r="E17" s="468">
        <v>1300</v>
      </c>
      <c r="F17" s="350"/>
      <c r="G17" s="335"/>
      <c r="H17" s="455"/>
      <c r="I17" s="541"/>
      <c r="J17" s="387"/>
      <c r="K17" s="340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319"/>
      <c r="X17" s="492"/>
    </row>
    <row r="18" spans="2:24" ht="20.25" customHeight="1">
      <c r="B18" s="334"/>
      <c r="C18" s="455" t="s">
        <v>387</v>
      </c>
      <c r="D18" s="544" t="s">
        <v>640</v>
      </c>
      <c r="E18" s="468">
        <v>4400</v>
      </c>
      <c r="F18" s="350"/>
      <c r="G18" s="335"/>
      <c r="H18" s="455"/>
      <c r="I18" s="544"/>
      <c r="J18" s="387"/>
      <c r="K18" s="340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319"/>
      <c r="X18" s="492"/>
    </row>
    <row r="19" spans="2:24" ht="20.25" customHeight="1">
      <c r="B19" s="334"/>
      <c r="C19" s="455" t="s">
        <v>388</v>
      </c>
      <c r="D19" s="544" t="s">
        <v>640</v>
      </c>
      <c r="E19" s="468">
        <v>1200</v>
      </c>
      <c r="F19" s="350"/>
      <c r="G19" s="335"/>
      <c r="H19" s="455"/>
      <c r="I19" s="544"/>
      <c r="J19" s="387"/>
      <c r="K19" s="340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319"/>
      <c r="X19" s="492"/>
    </row>
    <row r="20" spans="2:24" ht="20.25" customHeight="1">
      <c r="B20" s="334"/>
      <c r="C20" s="455" t="s">
        <v>904</v>
      </c>
      <c r="D20" s="544" t="s">
        <v>640</v>
      </c>
      <c r="E20" s="468">
        <v>1900</v>
      </c>
      <c r="F20" s="350"/>
      <c r="G20" s="335"/>
      <c r="H20" s="455"/>
      <c r="I20" s="544"/>
      <c r="J20" s="387"/>
      <c r="K20" s="340"/>
      <c r="L20" s="334"/>
      <c r="M20" s="385"/>
      <c r="N20" s="386"/>
      <c r="O20" s="387"/>
      <c r="P20" s="390"/>
      <c r="Q20" s="388"/>
      <c r="R20" s="385"/>
      <c r="S20" s="386"/>
      <c r="T20" s="387"/>
      <c r="U20" s="337"/>
      <c r="V20" s="491"/>
      <c r="W20" s="319"/>
      <c r="X20" s="492"/>
    </row>
    <row r="21" spans="2:24" ht="20.25" customHeight="1">
      <c r="B21" s="499" t="s">
        <v>645</v>
      </c>
      <c r="C21" s="467" t="s">
        <v>390</v>
      </c>
      <c r="D21" s="544" t="s">
        <v>640</v>
      </c>
      <c r="E21" s="468">
        <v>2000</v>
      </c>
      <c r="F21" s="350"/>
      <c r="G21" s="335"/>
      <c r="H21" s="455"/>
      <c r="I21" s="541"/>
      <c r="J21" s="387"/>
      <c r="K21" s="340"/>
      <c r="L21" s="334"/>
      <c r="M21" s="385"/>
      <c r="N21" s="386"/>
      <c r="O21" s="387"/>
      <c r="P21" s="390"/>
      <c r="Q21" s="388"/>
      <c r="R21" s="385"/>
      <c r="S21" s="386"/>
      <c r="T21" s="387"/>
      <c r="U21" s="337"/>
      <c r="V21" s="491"/>
      <c r="W21" s="319"/>
      <c r="X21" s="492"/>
    </row>
    <row r="22" spans="2:24" ht="20.25" customHeight="1">
      <c r="B22" s="499"/>
      <c r="C22" s="467"/>
      <c r="D22" s="544"/>
      <c r="E22" s="468"/>
      <c r="F22" s="353"/>
      <c r="G22" s="335"/>
      <c r="H22" s="385"/>
      <c r="I22" s="541"/>
      <c r="J22" s="387"/>
      <c r="K22" s="340"/>
      <c r="L22" s="334"/>
      <c r="M22" s="385"/>
      <c r="N22" s="386"/>
      <c r="O22" s="387"/>
      <c r="P22" s="390"/>
      <c r="Q22" s="388"/>
      <c r="R22" s="385"/>
      <c r="S22" s="386"/>
      <c r="T22" s="387"/>
      <c r="U22" s="337"/>
      <c r="V22" s="491"/>
      <c r="W22" s="319"/>
      <c r="X22" s="492"/>
    </row>
    <row r="23" spans="2:24" ht="20.25" customHeight="1">
      <c r="B23" s="499"/>
      <c r="C23" s="467"/>
      <c r="D23" s="544"/>
      <c r="E23" s="468"/>
      <c r="F23" s="353"/>
      <c r="G23" s="335"/>
      <c r="H23" s="455"/>
      <c r="I23" s="541"/>
      <c r="J23" s="387"/>
      <c r="K23" s="340"/>
      <c r="L23" s="334"/>
      <c r="M23" s="385"/>
      <c r="N23" s="386"/>
      <c r="O23" s="387"/>
      <c r="P23" s="390"/>
      <c r="Q23" s="388"/>
      <c r="R23" s="385"/>
      <c r="S23" s="386"/>
      <c r="T23" s="387"/>
      <c r="U23" s="337"/>
      <c r="V23" s="491"/>
      <c r="W23" s="319"/>
      <c r="X23" s="492"/>
    </row>
    <row r="24" spans="2:24" ht="20.25" customHeight="1">
      <c r="B24" s="499"/>
      <c r="C24" s="467"/>
      <c r="D24" s="544"/>
      <c r="E24" s="468"/>
      <c r="F24" s="337"/>
      <c r="G24" s="335"/>
      <c r="H24" s="455"/>
      <c r="I24" s="541"/>
      <c r="J24" s="387"/>
      <c r="K24" s="340"/>
      <c r="L24" s="334"/>
      <c r="M24" s="385"/>
      <c r="N24" s="386"/>
      <c r="O24" s="387"/>
      <c r="P24" s="390"/>
      <c r="Q24" s="388"/>
      <c r="R24" s="385"/>
      <c r="S24" s="386"/>
      <c r="T24" s="387"/>
      <c r="U24" s="337"/>
      <c r="V24" s="491"/>
      <c r="W24" s="319"/>
      <c r="X24" s="492"/>
    </row>
    <row r="25" spans="2:24" ht="20.25" customHeight="1">
      <c r="B25" s="499"/>
      <c r="C25" s="467"/>
      <c r="D25" s="544"/>
      <c r="E25" s="468"/>
      <c r="F25" s="337"/>
      <c r="G25" s="335"/>
      <c r="H25" s="484"/>
      <c r="I25" s="541"/>
      <c r="J25" s="387"/>
      <c r="K25" s="340"/>
      <c r="L25" s="334"/>
      <c r="M25" s="385"/>
      <c r="N25" s="386"/>
      <c r="O25" s="387"/>
      <c r="P25" s="390"/>
      <c r="Q25" s="388"/>
      <c r="R25" s="385"/>
      <c r="S25" s="386"/>
      <c r="T25" s="387"/>
      <c r="U25" s="337"/>
      <c r="V25" s="491"/>
      <c r="W25" s="319"/>
      <c r="X25" s="492"/>
    </row>
    <row r="26" spans="2:24" ht="20.25" customHeight="1">
      <c r="B26" s="499"/>
      <c r="C26" s="467"/>
      <c r="D26" s="544"/>
      <c r="E26" s="468"/>
      <c r="F26" s="337"/>
      <c r="G26" s="335"/>
      <c r="H26" s="489"/>
      <c r="I26" s="541"/>
      <c r="J26" s="387"/>
      <c r="K26" s="340"/>
      <c r="L26" s="334"/>
      <c r="M26" s="385"/>
      <c r="N26" s="386"/>
      <c r="O26" s="387"/>
      <c r="P26" s="390"/>
      <c r="Q26" s="388"/>
      <c r="R26" s="385"/>
      <c r="S26" s="386"/>
      <c r="T26" s="387"/>
      <c r="U26" s="337"/>
      <c r="V26" s="491"/>
      <c r="W26" s="319"/>
      <c r="X26" s="492"/>
    </row>
    <row r="27" spans="2:24" ht="20.25" customHeight="1">
      <c r="B27" s="499"/>
      <c r="C27" s="467"/>
      <c r="D27" s="544"/>
      <c r="E27" s="468"/>
      <c r="F27" s="337"/>
      <c r="G27" s="335"/>
      <c r="H27" s="489"/>
      <c r="I27" s="541"/>
      <c r="J27" s="408"/>
      <c r="K27" s="340"/>
      <c r="L27" s="334"/>
      <c r="M27" s="405"/>
      <c r="N27" s="409"/>
      <c r="O27" s="408"/>
      <c r="P27" s="418"/>
      <c r="Q27" s="419"/>
      <c r="R27" s="405"/>
      <c r="S27" s="409"/>
      <c r="T27" s="408"/>
      <c r="U27" s="337"/>
      <c r="V27" s="491"/>
      <c r="W27" s="228" t="s">
        <v>869</v>
      </c>
      <c r="X27" s="492"/>
    </row>
    <row r="28" spans="2:24" ht="20.25" customHeight="1">
      <c r="B28" s="329"/>
      <c r="C28" s="333"/>
      <c r="D28" s="170"/>
      <c r="E28" s="338"/>
      <c r="F28" s="332"/>
      <c r="G28" s="323"/>
      <c r="H28" s="170"/>
      <c r="I28" s="170"/>
      <c r="J28" s="338"/>
      <c r="K28" s="328"/>
      <c r="L28" s="329"/>
      <c r="M28" s="170"/>
      <c r="N28" s="170"/>
      <c r="O28" s="342"/>
      <c r="P28" s="332"/>
      <c r="Q28" s="323"/>
      <c r="R28" s="170"/>
      <c r="S28" s="170"/>
      <c r="T28" s="342"/>
      <c r="U28" s="332"/>
      <c r="V28" s="491"/>
      <c r="W28" s="319"/>
      <c r="X28" s="492"/>
    </row>
    <row r="29" spans="2:24" ht="20.25" customHeight="1">
      <c r="B29" s="772" t="s">
        <v>3</v>
      </c>
      <c r="C29" s="799"/>
      <c r="D29" s="799"/>
      <c r="E29" s="338">
        <f>SUM(E6:E28)</f>
        <v>33200</v>
      </c>
      <c r="F29" s="332">
        <f>SUM(F6:F28)</f>
        <v>0</v>
      </c>
      <c r="G29" s="799" t="s">
        <v>3</v>
      </c>
      <c r="H29" s="799"/>
      <c r="I29" s="799"/>
      <c r="J29" s="338">
        <f>SUM(J6:J28)</f>
        <v>0</v>
      </c>
      <c r="K29" s="328">
        <f>SUM(K6:K28)</f>
        <v>0</v>
      </c>
      <c r="L29" s="772" t="s">
        <v>3</v>
      </c>
      <c r="M29" s="799"/>
      <c r="N29" s="799"/>
      <c r="O29" s="338">
        <f>SUM(O6:O28)</f>
        <v>5000</v>
      </c>
      <c r="P29" s="332">
        <f>SUM(P6:P28)</f>
        <v>0</v>
      </c>
      <c r="Q29" s="799" t="s">
        <v>3</v>
      </c>
      <c r="R29" s="799"/>
      <c r="S29" s="799"/>
      <c r="T29" s="338">
        <f>SUM(T6:T28)</f>
        <v>2250</v>
      </c>
      <c r="U29" s="332">
        <f>SUM(U6:U28)</f>
        <v>0</v>
      </c>
      <c r="V29" s="493"/>
      <c r="W29" s="494"/>
      <c r="X29" s="495"/>
    </row>
    <row r="30" spans="2:30" s="4" customFormat="1" ht="13.5" customHeight="1">
      <c r="B30" s="228" t="s">
        <v>858</v>
      </c>
      <c r="C30" s="168"/>
      <c r="D30" s="1"/>
      <c r="E30" s="668"/>
      <c r="F30" s="669"/>
      <c r="G30" s="1"/>
      <c r="H30" s="1"/>
      <c r="I30" s="1"/>
      <c r="J30" s="668"/>
      <c r="K30" s="670"/>
      <c r="L30" s="1"/>
      <c r="M30" s="1"/>
      <c r="N30" s="1"/>
      <c r="O30" s="668"/>
      <c r="P30" s="671"/>
      <c r="Q30" s="1"/>
      <c r="R30" s="1"/>
      <c r="S30" s="1"/>
      <c r="T30" s="668"/>
      <c r="U30" s="670"/>
      <c r="V30" s="1"/>
      <c r="W30" s="1"/>
      <c r="X30" s="1"/>
      <c r="Y30" s="668"/>
      <c r="Z30" s="671"/>
      <c r="AA30" s="672"/>
      <c r="AB30" s="673"/>
      <c r="AC30" s="674"/>
      <c r="AD30" s="672"/>
    </row>
    <row r="31" spans="2:29" s="4" customFormat="1" ht="14.25" customHeight="1">
      <c r="B31" s="735" t="s">
        <v>861</v>
      </c>
      <c r="C31" s="736"/>
      <c r="D31" s="736"/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736"/>
      <c r="U31" s="736"/>
      <c r="V31" s="736"/>
      <c r="W31" s="736"/>
      <c r="X31" s="736"/>
      <c r="Y31" s="650"/>
      <c r="Z31" s="650"/>
      <c r="AA31" s="650"/>
      <c r="AB31" s="650"/>
      <c r="AC31" s="650"/>
    </row>
    <row r="32" spans="2:29" s="4" customFormat="1" ht="14.25" customHeight="1">
      <c r="B32" s="735" t="s">
        <v>859</v>
      </c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6"/>
      <c r="N32" s="736"/>
      <c r="O32" s="736"/>
      <c r="P32" s="736"/>
      <c r="Q32" s="736"/>
      <c r="R32" s="736"/>
      <c r="S32" s="736"/>
      <c r="T32" s="736"/>
      <c r="U32" s="736"/>
      <c r="V32" s="736"/>
      <c r="W32" s="736"/>
      <c r="X32" s="736"/>
      <c r="Y32" s="736"/>
      <c r="Z32" s="736"/>
      <c r="AA32" s="736"/>
      <c r="AB32" s="736"/>
      <c r="AC32" s="736"/>
    </row>
    <row r="33" spans="2:29" s="4" customFormat="1" ht="13.5">
      <c r="B33" s="735" t="s">
        <v>860</v>
      </c>
      <c r="C33" s="736"/>
      <c r="D33" s="736"/>
      <c r="E33" s="736"/>
      <c r="F33" s="736"/>
      <c r="G33" s="736"/>
      <c r="H33" s="736"/>
      <c r="I33" s="736"/>
      <c r="J33" s="736"/>
      <c r="K33" s="736"/>
      <c r="L33" s="736"/>
      <c r="M33" s="736"/>
      <c r="N33" s="736"/>
      <c r="O33" s="736"/>
      <c r="P33" s="736"/>
      <c r="Q33" s="736"/>
      <c r="R33" s="736"/>
      <c r="S33" s="736"/>
      <c r="T33" s="736"/>
      <c r="U33" s="736"/>
      <c r="V33" s="736"/>
      <c r="W33" s="736"/>
      <c r="X33" s="736"/>
      <c r="Y33" s="736"/>
      <c r="Z33" s="736"/>
      <c r="AA33" s="736"/>
      <c r="AB33" s="736"/>
      <c r="AC33" s="736"/>
    </row>
    <row r="34" spans="2:26" s="4" customFormat="1" ht="8.25" customHeight="1">
      <c r="B34" s="228"/>
      <c r="C34" s="1"/>
      <c r="D34" s="1"/>
      <c r="E34" s="668"/>
      <c r="F34" s="669"/>
      <c r="G34" s="1"/>
      <c r="H34" s="1"/>
      <c r="I34" s="1"/>
      <c r="J34" s="668"/>
      <c r="K34" s="670"/>
      <c r="L34" s="1"/>
      <c r="M34" s="1"/>
      <c r="N34" s="1"/>
      <c r="O34" s="668"/>
      <c r="P34" s="671"/>
      <c r="Q34" s="1"/>
      <c r="R34" s="1"/>
      <c r="S34" s="1"/>
      <c r="T34" s="668"/>
      <c r="U34" s="670"/>
      <c r="V34" s="1"/>
      <c r="W34" s="1"/>
      <c r="X34" s="1"/>
      <c r="Y34" s="668"/>
      <c r="Z34" s="671"/>
    </row>
    <row r="35" spans="2:24" ht="18" customHeight="1">
      <c r="B35" s="318" t="s">
        <v>686</v>
      </c>
      <c r="C35" s="319"/>
      <c r="E35" s="319"/>
      <c r="F35" s="319"/>
      <c r="J35" s="319"/>
      <c r="K35" s="319"/>
      <c r="M35" s="319"/>
      <c r="O35" s="319"/>
      <c r="P35" s="319"/>
      <c r="R35" s="320"/>
      <c r="T35" s="325"/>
      <c r="U35" s="326"/>
      <c r="W35" s="728" t="str">
        <f>'名古屋市集計表'!M30</f>
        <v>（2020年10月現在）</v>
      </c>
      <c r="X35" s="792"/>
    </row>
    <row r="36" ht="11.25" customHeight="1"/>
  </sheetData>
  <sheetProtection password="CCCF" sheet="1" selectLockedCells="1"/>
  <mergeCells count="30">
    <mergeCell ref="B31:X31"/>
    <mergeCell ref="B32:AC32"/>
    <mergeCell ref="B33:AC33"/>
    <mergeCell ref="W35:X35"/>
    <mergeCell ref="H4:I4"/>
    <mergeCell ref="L29:N29"/>
    <mergeCell ref="Q29:S29"/>
    <mergeCell ref="B5:E5"/>
    <mergeCell ref="G5:J5"/>
    <mergeCell ref="L5:O5"/>
    <mergeCell ref="E2:F2"/>
    <mergeCell ref="E3:F3"/>
    <mergeCell ref="M2:N2"/>
    <mergeCell ref="M3:N3"/>
    <mergeCell ref="O4:P4"/>
    <mergeCell ref="G3:L3"/>
    <mergeCell ref="V2:X2"/>
    <mergeCell ref="V3:W3"/>
    <mergeCell ref="O2:S2"/>
    <mergeCell ref="O3:S3"/>
    <mergeCell ref="T2:U2"/>
    <mergeCell ref="G2:L2"/>
    <mergeCell ref="T3:U3"/>
    <mergeCell ref="Q4:R4"/>
    <mergeCell ref="V5:X5"/>
    <mergeCell ref="B29:D29"/>
    <mergeCell ref="G29:I29"/>
    <mergeCell ref="C4:E4"/>
    <mergeCell ref="F4:G4"/>
    <mergeCell ref="Q5:T5"/>
  </mergeCells>
  <conditionalFormatting sqref="F6">
    <cfRule type="expression" priority="28" dxfId="0" stopIfTrue="1">
      <formula>F6&gt;E6</formula>
    </cfRule>
  </conditionalFormatting>
  <conditionalFormatting sqref="F7">
    <cfRule type="expression" priority="27" dxfId="0" stopIfTrue="1">
      <formula>F7&gt;E7</formula>
    </cfRule>
  </conditionalFormatting>
  <conditionalFormatting sqref="F8">
    <cfRule type="expression" priority="26" dxfId="0" stopIfTrue="1">
      <formula>F8&gt;E8</formula>
    </cfRule>
  </conditionalFormatting>
  <conditionalFormatting sqref="F9">
    <cfRule type="expression" priority="25" dxfId="0" stopIfTrue="1">
      <formula>F9&gt;E9</formula>
    </cfRule>
  </conditionalFormatting>
  <conditionalFormatting sqref="F10">
    <cfRule type="expression" priority="24" dxfId="0" stopIfTrue="1">
      <formula>F10&gt;E10</formula>
    </cfRule>
  </conditionalFormatting>
  <conditionalFormatting sqref="F11">
    <cfRule type="expression" priority="23" dxfId="0" stopIfTrue="1">
      <formula>F11&gt;E11</formula>
    </cfRule>
  </conditionalFormatting>
  <conditionalFormatting sqref="F12">
    <cfRule type="expression" priority="22" dxfId="0" stopIfTrue="1">
      <formula>F12&gt;E12</formula>
    </cfRule>
  </conditionalFormatting>
  <conditionalFormatting sqref="F13">
    <cfRule type="expression" priority="21" dxfId="0" stopIfTrue="1">
      <formula>F13&gt;E13</formula>
    </cfRule>
  </conditionalFormatting>
  <conditionalFormatting sqref="F14">
    <cfRule type="expression" priority="20" dxfId="0" stopIfTrue="1">
      <formula>F14&gt;E14</formula>
    </cfRule>
  </conditionalFormatting>
  <conditionalFormatting sqref="F15">
    <cfRule type="expression" priority="19" dxfId="0" stopIfTrue="1">
      <formula>F15&gt;E15</formula>
    </cfRule>
  </conditionalFormatting>
  <conditionalFormatting sqref="F16">
    <cfRule type="expression" priority="18" dxfId="0" stopIfTrue="1">
      <formula>F16&gt;E16</formula>
    </cfRule>
  </conditionalFormatting>
  <conditionalFormatting sqref="F17">
    <cfRule type="expression" priority="17" dxfId="0" stopIfTrue="1">
      <formula>F17&gt;E17</formula>
    </cfRule>
  </conditionalFormatting>
  <conditionalFormatting sqref="F18">
    <cfRule type="expression" priority="16" dxfId="0" stopIfTrue="1">
      <formula>F18&gt;E18</formula>
    </cfRule>
  </conditionalFormatting>
  <conditionalFormatting sqref="F19">
    <cfRule type="expression" priority="15" dxfId="0" stopIfTrue="1">
      <formula>F19&gt;E19</formula>
    </cfRule>
  </conditionalFormatting>
  <conditionalFormatting sqref="F20">
    <cfRule type="expression" priority="14" dxfId="0" stopIfTrue="1">
      <formula>F20&gt;E20</formula>
    </cfRule>
  </conditionalFormatting>
  <conditionalFormatting sqref="F21">
    <cfRule type="expression" priority="13" dxfId="0" stopIfTrue="1">
      <formula>F21&gt;E21</formula>
    </cfRule>
  </conditionalFormatting>
  <conditionalFormatting sqref="F22">
    <cfRule type="expression" priority="12" dxfId="0" stopIfTrue="1">
      <formula>F22&gt;E22</formula>
    </cfRule>
  </conditionalFormatting>
  <conditionalFormatting sqref="F23">
    <cfRule type="expression" priority="11" dxfId="0" stopIfTrue="1">
      <formula>F23&gt;E23</formula>
    </cfRule>
  </conditionalFormatting>
  <conditionalFormatting sqref="P6">
    <cfRule type="expression" priority="10" dxfId="0" stopIfTrue="1">
      <formula>P6&gt;O6</formula>
    </cfRule>
  </conditionalFormatting>
  <conditionalFormatting sqref="P7">
    <cfRule type="expression" priority="9" dxfId="0" stopIfTrue="1">
      <formula>P7&gt;O7</formula>
    </cfRule>
  </conditionalFormatting>
  <conditionalFormatting sqref="P8">
    <cfRule type="expression" priority="8" dxfId="0" stopIfTrue="1">
      <formula>P8&gt;O8</formula>
    </cfRule>
  </conditionalFormatting>
  <conditionalFormatting sqref="P9">
    <cfRule type="expression" priority="7" dxfId="0" stopIfTrue="1">
      <formula>P9&gt;O9</formula>
    </cfRule>
  </conditionalFormatting>
  <conditionalFormatting sqref="U6">
    <cfRule type="expression" priority="6" dxfId="0" stopIfTrue="1">
      <formula>U6&gt;T6</formula>
    </cfRule>
  </conditionalFormatting>
  <conditionalFormatting sqref="U7">
    <cfRule type="expression" priority="5" dxfId="0" stopIfTrue="1">
      <formula>U7&gt;T7</formula>
    </cfRule>
  </conditionalFormatting>
  <conditionalFormatting sqref="U8">
    <cfRule type="expression" priority="4" dxfId="0" stopIfTrue="1">
      <formula>U8&gt;T8</formula>
    </cfRule>
  </conditionalFormatting>
  <conditionalFormatting sqref="U9">
    <cfRule type="expression" priority="3" dxfId="0" stopIfTrue="1">
      <formula>U9&gt;T9</formula>
    </cfRule>
  </conditionalFormatting>
  <conditionalFormatting sqref="F20">
    <cfRule type="expression" priority="2" dxfId="0" stopIfTrue="1">
      <formula>F20&gt;E20</formula>
    </cfRule>
  </conditionalFormatting>
  <conditionalFormatting sqref="F21">
    <cfRule type="expression" priority="1" dxfId="0" stopIfTrue="1">
      <formula>F21&gt;E21</formula>
    </cfRule>
  </conditionalFormatting>
  <dataValidations count="4">
    <dataValidation operator="lessThanOrEqual" allowBlank="1" showInputMessage="1" showErrorMessage="1" sqref="T13:T27 S6:S27 R13:R27 H25:H27 N6:N27 M10:M27 J15:J27 I21:I27 H22 I15:I17 O10:P27 B30:B34 C34:Z34 C30:Z30"/>
    <dataValidation type="whole" operator="lessThanOrEqual" allowBlank="1" showInputMessage="1" showErrorMessage="1" sqref="Q6:Q27">
      <formula1>O6</formula1>
    </dataValidation>
    <dataValidation type="custom" allowBlank="1" showInputMessage="1" showErrorMessage="1" sqref="F24">
      <formula1>AND(F24&lt;=E24,MOD(F24,50)=0)</formula1>
    </dataValidation>
    <dataValidation errorStyle="warning" type="custom" allowBlank="1" showInputMessage="1" showErrorMessage="1" errorTitle="折込数オーバー" error="入力した折込数が満数を超えています。" sqref="P6:P9 U6:U9 F6:F23">
      <formula1>AND(P6&lt;=O6,MOD(P6,50)=0)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0"/>
  <sheetViews>
    <sheetView showGridLines="0" showZeros="0" zoomScale="70" zoomScaleNormal="70" zoomScalePageLayoutView="0" workbookViewId="0" topLeftCell="A1">
      <selection activeCell="H2" sqref="H2:M2"/>
    </sheetView>
  </sheetViews>
  <sheetFormatPr defaultColWidth="9.00390625" defaultRowHeight="13.5"/>
  <cols>
    <col min="1" max="1" width="2.125" style="4" customWidth="1"/>
    <col min="2" max="2" width="6.50390625" style="4" customWidth="1"/>
    <col min="3" max="3" width="11.625" style="4" customWidth="1"/>
    <col min="4" max="4" width="0.875" style="4" customWidth="1"/>
    <col min="5" max="5" width="6.25390625" style="4" customWidth="1"/>
    <col min="6" max="6" width="10.375" style="4" customWidth="1"/>
    <col min="7" max="7" width="5.00390625" style="4" customWidth="1"/>
    <col min="8" max="8" width="1.12109375" style="4" customWidth="1"/>
    <col min="9" max="9" width="11.625" style="4" customWidth="1"/>
    <col min="10" max="10" width="0.74609375" style="4" customWidth="1"/>
    <col min="11" max="11" width="6.25390625" style="4" customWidth="1"/>
    <col min="12" max="12" width="10.25390625" style="4" customWidth="1"/>
    <col min="13" max="13" width="4.50390625" style="4" customWidth="1"/>
    <col min="14" max="14" width="2.00390625" style="4" customWidth="1"/>
    <col min="15" max="15" width="11.625" style="4" customWidth="1"/>
    <col min="16" max="16" width="0.74609375" style="4" customWidth="1"/>
    <col min="17" max="17" width="6.25390625" style="4" customWidth="1"/>
    <col min="18" max="18" width="10.375" style="4" customWidth="1"/>
    <col min="19" max="19" width="6.25390625" style="4" customWidth="1"/>
    <col min="20" max="20" width="11.625" style="4" customWidth="1"/>
    <col min="21" max="21" width="0.74609375" style="4" customWidth="1"/>
    <col min="22" max="22" width="6.25390625" style="4" customWidth="1"/>
    <col min="23" max="23" width="7.50390625" style="4" customWidth="1"/>
    <col min="24" max="24" width="3.00390625" style="4" customWidth="1"/>
    <col min="25" max="25" width="6.00390625" style="4" customWidth="1"/>
    <col min="26" max="26" width="11.625" style="4" customWidth="1"/>
    <col min="27" max="27" width="0.74609375" style="4" customWidth="1"/>
    <col min="28" max="28" width="6.50390625" style="4" customWidth="1"/>
    <col min="29" max="29" width="11.00390625" style="4" bestFit="1" customWidth="1"/>
    <col min="30" max="30" width="1.25" style="4" customWidth="1"/>
    <col min="31" max="16384" width="9.00390625" style="4" customWidth="1"/>
  </cols>
  <sheetData>
    <row r="1" spans="2:25" ht="12" customHeight="1" thickBot="1">
      <c r="B1" s="1"/>
      <c r="Y1" s="3"/>
    </row>
    <row r="2" spans="2:29" ht="36.75" customHeight="1">
      <c r="B2" s="812" t="s">
        <v>273</v>
      </c>
      <c r="C2" s="812"/>
      <c r="D2" s="812"/>
      <c r="E2" s="813"/>
      <c r="F2" s="814" t="s">
        <v>6</v>
      </c>
      <c r="G2" s="815"/>
      <c r="H2" s="809"/>
      <c r="I2" s="810"/>
      <c r="J2" s="810"/>
      <c r="K2" s="810"/>
      <c r="L2" s="810"/>
      <c r="M2" s="811"/>
      <c r="N2" s="819" t="s">
        <v>7</v>
      </c>
      <c r="O2" s="820"/>
      <c r="P2" s="815"/>
      <c r="Q2" s="809"/>
      <c r="R2" s="810"/>
      <c r="S2" s="810"/>
      <c r="T2" s="810"/>
      <c r="U2" s="811"/>
      <c r="V2" s="819" t="s">
        <v>108</v>
      </c>
      <c r="W2" s="815"/>
      <c r="X2" s="823"/>
      <c r="Y2" s="824"/>
      <c r="Z2" s="824"/>
      <c r="AA2" s="824"/>
      <c r="AB2" s="824"/>
      <c r="AC2" s="208" t="s">
        <v>69</v>
      </c>
    </row>
    <row r="3" spans="2:29" ht="36.75" customHeight="1" thickBot="1">
      <c r="B3" s="812" t="s">
        <v>109</v>
      </c>
      <c r="C3" s="812"/>
      <c r="D3" s="812"/>
      <c r="E3" s="813"/>
      <c r="F3" s="816" t="s">
        <v>9</v>
      </c>
      <c r="G3" s="805"/>
      <c r="H3" s="800"/>
      <c r="I3" s="801"/>
      <c r="J3" s="801"/>
      <c r="K3" s="801"/>
      <c r="L3" s="801"/>
      <c r="M3" s="802"/>
      <c r="N3" s="803" t="s">
        <v>110</v>
      </c>
      <c r="O3" s="804"/>
      <c r="P3" s="805"/>
      <c r="Q3" s="825"/>
      <c r="R3" s="826"/>
      <c r="S3" s="826"/>
      <c r="T3" s="826"/>
      <c r="U3" s="827"/>
      <c r="V3" s="803" t="s">
        <v>11</v>
      </c>
      <c r="W3" s="805"/>
      <c r="X3" s="828">
        <f>SUM(AC45)</f>
        <v>0</v>
      </c>
      <c r="Y3" s="829"/>
      <c r="Z3" s="829"/>
      <c r="AA3" s="829"/>
      <c r="AB3" s="829"/>
      <c r="AC3" s="159" t="s">
        <v>2</v>
      </c>
    </row>
    <row r="4" spans="2:14" ht="21" customHeight="1" thickBot="1">
      <c r="B4" s="209"/>
      <c r="M4" s="2"/>
      <c r="N4" s="2"/>
    </row>
    <row r="5" spans="2:29" s="213" customFormat="1" ht="22.5" customHeight="1" thickBot="1">
      <c r="B5" s="806" t="s">
        <v>111</v>
      </c>
      <c r="C5" s="807"/>
      <c r="D5" s="808"/>
      <c r="E5" s="210" t="s">
        <v>112</v>
      </c>
      <c r="F5" s="210" t="s">
        <v>11</v>
      </c>
      <c r="G5" s="806" t="s">
        <v>111</v>
      </c>
      <c r="H5" s="807"/>
      <c r="I5" s="807"/>
      <c r="J5" s="808"/>
      <c r="K5" s="211" t="s">
        <v>112</v>
      </c>
      <c r="L5" s="212" t="s">
        <v>11</v>
      </c>
      <c r="M5" s="807" t="s">
        <v>111</v>
      </c>
      <c r="N5" s="807"/>
      <c r="O5" s="807"/>
      <c r="P5" s="808"/>
      <c r="Q5" s="210" t="s">
        <v>112</v>
      </c>
      <c r="R5" s="210" t="s">
        <v>11</v>
      </c>
      <c r="S5" s="806" t="s">
        <v>111</v>
      </c>
      <c r="T5" s="807"/>
      <c r="U5" s="808"/>
      <c r="V5" s="210" t="s">
        <v>112</v>
      </c>
      <c r="W5" s="821" t="s">
        <v>11</v>
      </c>
      <c r="X5" s="822"/>
      <c r="Y5" s="806" t="s">
        <v>111</v>
      </c>
      <c r="Z5" s="807"/>
      <c r="AA5" s="808"/>
      <c r="AB5" s="211" t="s">
        <v>112</v>
      </c>
      <c r="AC5" s="212" t="s">
        <v>11</v>
      </c>
    </row>
    <row r="6" spans="2:29" s="213" customFormat="1" ht="15" customHeight="1">
      <c r="B6" s="830" t="s">
        <v>113</v>
      </c>
      <c r="C6" s="831"/>
      <c r="D6" s="831"/>
      <c r="E6" s="831"/>
      <c r="F6" s="832"/>
      <c r="G6" s="836" t="s">
        <v>114</v>
      </c>
      <c r="H6" s="837"/>
      <c r="I6" s="216" t="s">
        <v>24</v>
      </c>
      <c r="J6" s="217"/>
      <c r="K6" s="183">
        <v>200</v>
      </c>
      <c r="L6" s="198"/>
      <c r="M6" s="836" t="s">
        <v>115</v>
      </c>
      <c r="N6" s="837"/>
      <c r="O6" s="216" t="s">
        <v>116</v>
      </c>
      <c r="P6" s="217"/>
      <c r="Q6" s="183">
        <v>100</v>
      </c>
      <c r="R6" s="194"/>
      <c r="S6" s="169" t="s">
        <v>114</v>
      </c>
      <c r="T6" s="218" t="s">
        <v>117</v>
      </c>
      <c r="U6" s="219"/>
      <c r="V6" s="220">
        <v>100</v>
      </c>
      <c r="W6" s="817"/>
      <c r="X6" s="818"/>
      <c r="Y6" s="214" t="s">
        <v>114</v>
      </c>
      <c r="Z6" s="218" t="s">
        <v>118</v>
      </c>
      <c r="AA6" s="219"/>
      <c r="AB6" s="220">
        <v>150</v>
      </c>
      <c r="AC6" s="203"/>
    </row>
    <row r="7" spans="2:29" s="213" customFormat="1" ht="15" customHeight="1" thickBot="1">
      <c r="B7" s="833"/>
      <c r="C7" s="834"/>
      <c r="D7" s="834"/>
      <c r="E7" s="834"/>
      <c r="F7" s="835"/>
      <c r="G7" s="838" t="s">
        <v>119</v>
      </c>
      <c r="H7" s="839"/>
      <c r="I7" s="223" t="s">
        <v>26</v>
      </c>
      <c r="J7" s="224"/>
      <c r="K7" s="225">
        <v>150</v>
      </c>
      <c r="L7" s="199"/>
      <c r="M7" s="838" t="s">
        <v>120</v>
      </c>
      <c r="N7" s="839"/>
      <c r="O7" s="223" t="s">
        <v>121</v>
      </c>
      <c r="P7" s="224"/>
      <c r="Q7" s="225">
        <v>50</v>
      </c>
      <c r="R7" s="185"/>
      <c r="S7" s="226" t="s">
        <v>122</v>
      </c>
      <c r="T7" s="227" t="s">
        <v>123</v>
      </c>
      <c r="U7" s="228"/>
      <c r="V7" s="164">
        <v>150</v>
      </c>
      <c r="W7" s="840"/>
      <c r="X7" s="841"/>
      <c r="Y7" s="169" t="s">
        <v>124</v>
      </c>
      <c r="Z7" s="216" t="s">
        <v>63</v>
      </c>
      <c r="AA7" s="229"/>
      <c r="AB7" s="230">
        <v>300</v>
      </c>
      <c r="AC7" s="201"/>
    </row>
    <row r="8" spans="2:29" s="213" customFormat="1" ht="15" customHeight="1">
      <c r="B8" s="167" t="s">
        <v>114</v>
      </c>
      <c r="C8" s="231" t="s">
        <v>125</v>
      </c>
      <c r="D8" s="168"/>
      <c r="E8" s="232">
        <v>450</v>
      </c>
      <c r="F8" s="184"/>
      <c r="G8" s="838" t="s">
        <v>119</v>
      </c>
      <c r="H8" s="839"/>
      <c r="I8" s="223" t="s">
        <v>28</v>
      </c>
      <c r="J8" s="233"/>
      <c r="K8" s="225">
        <v>200</v>
      </c>
      <c r="L8" s="199"/>
      <c r="M8" s="838" t="s">
        <v>126</v>
      </c>
      <c r="N8" s="839"/>
      <c r="O8" s="223" t="s">
        <v>116</v>
      </c>
      <c r="P8" s="224"/>
      <c r="Q8" s="225">
        <v>50</v>
      </c>
      <c r="R8" s="185"/>
      <c r="S8" s="226" t="s">
        <v>127</v>
      </c>
      <c r="T8" s="223" t="s">
        <v>128</v>
      </c>
      <c r="U8" s="234"/>
      <c r="V8" s="166">
        <v>200</v>
      </c>
      <c r="W8" s="840"/>
      <c r="X8" s="841"/>
      <c r="Y8" s="169" t="s">
        <v>129</v>
      </c>
      <c r="Z8" s="216" t="s">
        <v>64</v>
      </c>
      <c r="AA8" s="235"/>
      <c r="AB8" s="236">
        <v>100</v>
      </c>
      <c r="AC8" s="191"/>
    </row>
    <row r="9" spans="2:29" s="213" customFormat="1" ht="15" customHeight="1">
      <c r="B9" s="237" t="s">
        <v>122</v>
      </c>
      <c r="C9" s="223" t="s">
        <v>20</v>
      </c>
      <c r="D9" s="222"/>
      <c r="E9" s="238">
        <v>350</v>
      </c>
      <c r="F9" s="185"/>
      <c r="G9" s="838" t="s">
        <v>119</v>
      </c>
      <c r="H9" s="839"/>
      <c r="I9" s="223" t="s">
        <v>29</v>
      </c>
      <c r="J9" s="233"/>
      <c r="K9" s="225">
        <v>250</v>
      </c>
      <c r="L9" s="191"/>
      <c r="Q9" s="239"/>
      <c r="R9" s="240"/>
      <c r="S9" s="237" t="s">
        <v>119</v>
      </c>
      <c r="T9" s="223" t="s">
        <v>130</v>
      </c>
      <c r="U9" s="234"/>
      <c r="V9" s="166">
        <v>100</v>
      </c>
      <c r="W9" s="840"/>
      <c r="X9" s="841"/>
      <c r="Y9" s="169" t="s">
        <v>131</v>
      </c>
      <c r="Z9" s="223" t="s">
        <v>132</v>
      </c>
      <c r="AA9" s="233"/>
      <c r="AB9" s="236">
        <v>50</v>
      </c>
      <c r="AC9" s="191"/>
    </row>
    <row r="10" spans="2:29" s="213" customFormat="1" ht="15" customHeight="1" thickBot="1">
      <c r="B10" s="237" t="s">
        <v>124</v>
      </c>
      <c r="C10" s="223" t="s">
        <v>21</v>
      </c>
      <c r="D10" s="222"/>
      <c r="E10" s="238">
        <v>550</v>
      </c>
      <c r="F10" s="185"/>
      <c r="G10" s="838" t="s">
        <v>119</v>
      </c>
      <c r="H10" s="839"/>
      <c r="I10" s="241" t="s">
        <v>288</v>
      </c>
      <c r="J10" s="233"/>
      <c r="K10" s="225">
        <v>100</v>
      </c>
      <c r="L10" s="196"/>
      <c r="M10" s="842" t="s">
        <v>133</v>
      </c>
      <c r="N10" s="842"/>
      <c r="O10" s="842"/>
      <c r="P10" s="843"/>
      <c r="Q10" s="182">
        <f>SUM(K31:K48)+SUM(Q6:Q8)</f>
        <v>3900</v>
      </c>
      <c r="R10" s="242">
        <f>SUM(L31:L48)+SUM(R6:R8)</f>
        <v>0</v>
      </c>
      <c r="S10" s="237" t="s">
        <v>134</v>
      </c>
      <c r="T10" s="223" t="s">
        <v>135</v>
      </c>
      <c r="U10" s="234"/>
      <c r="V10" s="166">
        <v>150</v>
      </c>
      <c r="W10" s="840"/>
      <c r="X10" s="841"/>
      <c r="Y10" s="169" t="s">
        <v>136</v>
      </c>
      <c r="Z10" s="223" t="s">
        <v>137</v>
      </c>
      <c r="AA10" s="233"/>
      <c r="AB10" s="236">
        <v>50</v>
      </c>
      <c r="AC10" s="191"/>
    </row>
    <row r="11" spans="2:29" s="213" customFormat="1" ht="15" customHeight="1">
      <c r="B11" s="237" t="s">
        <v>120</v>
      </c>
      <c r="C11" s="223" t="s">
        <v>19</v>
      </c>
      <c r="D11" s="233"/>
      <c r="E11" s="238">
        <v>150</v>
      </c>
      <c r="F11" s="185"/>
      <c r="G11" s="838" t="s">
        <v>119</v>
      </c>
      <c r="H11" s="839"/>
      <c r="I11" s="243" t="s">
        <v>138</v>
      </c>
      <c r="J11" s="233"/>
      <c r="K11" s="225">
        <v>50</v>
      </c>
      <c r="L11" s="196"/>
      <c r="M11" s="830" t="s">
        <v>139</v>
      </c>
      <c r="N11" s="831"/>
      <c r="O11" s="831"/>
      <c r="P11" s="831"/>
      <c r="Q11" s="831"/>
      <c r="R11" s="832"/>
      <c r="S11" s="237" t="s">
        <v>124</v>
      </c>
      <c r="T11" s="223" t="s">
        <v>140</v>
      </c>
      <c r="U11" s="233"/>
      <c r="V11" s="244">
        <v>100</v>
      </c>
      <c r="W11" s="840"/>
      <c r="X11" s="841"/>
      <c r="Y11" s="169" t="s">
        <v>141</v>
      </c>
      <c r="Z11" s="223" t="s">
        <v>142</v>
      </c>
      <c r="AA11" s="233"/>
      <c r="AB11" s="236">
        <v>100</v>
      </c>
      <c r="AC11" s="191"/>
    </row>
    <row r="12" spans="2:29" s="213" customFormat="1" ht="15" customHeight="1" thickBot="1">
      <c r="B12" s="237" t="s">
        <v>122</v>
      </c>
      <c r="C12" s="223" t="s">
        <v>143</v>
      </c>
      <c r="D12" s="233"/>
      <c r="E12" s="238">
        <v>100</v>
      </c>
      <c r="F12" s="185"/>
      <c r="G12" s="838" t="s">
        <v>144</v>
      </c>
      <c r="H12" s="839"/>
      <c r="I12" s="223" t="s">
        <v>30</v>
      </c>
      <c r="J12" s="233"/>
      <c r="K12" s="225">
        <v>200</v>
      </c>
      <c r="L12" s="196"/>
      <c r="M12" s="833"/>
      <c r="N12" s="834"/>
      <c r="O12" s="834"/>
      <c r="P12" s="834"/>
      <c r="Q12" s="834"/>
      <c r="R12" s="835"/>
      <c r="S12" s="237" t="s">
        <v>145</v>
      </c>
      <c r="T12" s="245" t="s">
        <v>146</v>
      </c>
      <c r="U12" s="234"/>
      <c r="V12" s="166">
        <v>50</v>
      </c>
      <c r="W12" s="840"/>
      <c r="X12" s="841"/>
      <c r="Y12" s="169" t="s">
        <v>147</v>
      </c>
      <c r="Z12" s="223" t="s">
        <v>148</v>
      </c>
      <c r="AA12" s="233"/>
      <c r="AB12" s="236">
        <v>50</v>
      </c>
      <c r="AC12" s="191"/>
    </row>
    <row r="13" spans="2:29" s="213" customFormat="1" ht="15" customHeight="1">
      <c r="B13" s="237" t="s">
        <v>120</v>
      </c>
      <c r="C13" s="223" t="s">
        <v>22</v>
      </c>
      <c r="D13" s="233"/>
      <c r="E13" s="238">
        <v>100</v>
      </c>
      <c r="F13" s="185"/>
      <c r="G13" s="838" t="s">
        <v>119</v>
      </c>
      <c r="H13" s="839"/>
      <c r="I13" s="223" t="s">
        <v>149</v>
      </c>
      <c r="J13" s="233"/>
      <c r="K13" s="225">
        <v>150</v>
      </c>
      <c r="L13" s="196"/>
      <c r="M13" s="170" t="s">
        <v>115</v>
      </c>
      <c r="N13" s="246"/>
      <c r="O13" s="231" t="s">
        <v>150</v>
      </c>
      <c r="P13" s="216"/>
      <c r="Q13" s="165">
        <v>100</v>
      </c>
      <c r="R13" s="195"/>
      <c r="S13" s="237" t="s">
        <v>119</v>
      </c>
      <c r="T13" s="223" t="s">
        <v>282</v>
      </c>
      <c r="U13" s="233"/>
      <c r="V13" s="244">
        <v>50</v>
      </c>
      <c r="W13" s="840"/>
      <c r="X13" s="841"/>
      <c r="Y13" s="247"/>
      <c r="Z13" s="216"/>
      <c r="AA13" s="228"/>
      <c r="AB13" s="230"/>
      <c r="AC13" s="248"/>
    </row>
    <row r="14" spans="2:29" s="213" customFormat="1" ht="15" customHeight="1" thickBot="1">
      <c r="B14" s="237" t="s">
        <v>127</v>
      </c>
      <c r="C14" s="223" t="s">
        <v>151</v>
      </c>
      <c r="D14" s="233"/>
      <c r="E14" s="238">
        <v>250</v>
      </c>
      <c r="F14" s="185"/>
      <c r="G14" s="838" t="s">
        <v>119</v>
      </c>
      <c r="H14" s="839"/>
      <c r="I14" s="231" t="s">
        <v>34</v>
      </c>
      <c r="J14" s="228"/>
      <c r="K14" s="249">
        <v>150</v>
      </c>
      <c r="L14" s="196"/>
      <c r="M14" s="223" t="s">
        <v>152</v>
      </c>
      <c r="N14" s="223"/>
      <c r="O14" s="223" t="s">
        <v>100</v>
      </c>
      <c r="P14" s="223"/>
      <c r="Q14" s="244">
        <v>150</v>
      </c>
      <c r="R14" s="190"/>
      <c r="S14" s="237" t="s">
        <v>119</v>
      </c>
      <c r="T14" s="223" t="s">
        <v>283</v>
      </c>
      <c r="U14" s="233"/>
      <c r="V14" s="225">
        <v>50</v>
      </c>
      <c r="W14" s="840"/>
      <c r="X14" s="841"/>
      <c r="Y14" s="844" t="s">
        <v>153</v>
      </c>
      <c r="Z14" s="845"/>
      <c r="AA14" s="846"/>
      <c r="AB14" s="182">
        <f>SUM(V28:V48)+SUM(AB6:AB13)</f>
        <v>3600</v>
      </c>
      <c r="AC14" s="252">
        <f>SUM(W28:X48)+SUM(AC6:AC13)</f>
        <v>0</v>
      </c>
    </row>
    <row r="15" spans="2:29" s="213" customFormat="1" ht="15" customHeight="1">
      <c r="B15" s="237" t="s">
        <v>154</v>
      </c>
      <c r="C15" s="223" t="s">
        <v>155</v>
      </c>
      <c r="D15" s="233"/>
      <c r="E15" s="238">
        <v>350</v>
      </c>
      <c r="F15" s="185"/>
      <c r="G15" s="838" t="s">
        <v>156</v>
      </c>
      <c r="H15" s="839"/>
      <c r="I15" s="223" t="s">
        <v>36</v>
      </c>
      <c r="J15" s="223"/>
      <c r="K15" s="253">
        <v>150</v>
      </c>
      <c r="L15" s="205"/>
      <c r="M15" s="223" t="s">
        <v>152</v>
      </c>
      <c r="N15" s="223"/>
      <c r="O15" s="223" t="s">
        <v>99</v>
      </c>
      <c r="P15" s="233"/>
      <c r="Q15" s="254">
        <v>50</v>
      </c>
      <c r="R15" s="190"/>
      <c r="S15" s="237" t="s">
        <v>120</v>
      </c>
      <c r="T15" s="216" t="s">
        <v>56</v>
      </c>
      <c r="U15" s="235"/>
      <c r="V15" s="165">
        <v>150</v>
      </c>
      <c r="W15" s="840"/>
      <c r="X15" s="841"/>
      <c r="Y15" s="830" t="s">
        <v>157</v>
      </c>
      <c r="Z15" s="831"/>
      <c r="AA15" s="831"/>
      <c r="AB15" s="831"/>
      <c r="AC15" s="832"/>
    </row>
    <row r="16" spans="2:29" s="213" customFormat="1" ht="15" customHeight="1" thickBot="1">
      <c r="B16" s="237" t="s">
        <v>127</v>
      </c>
      <c r="C16" s="223" t="s">
        <v>158</v>
      </c>
      <c r="D16" s="233"/>
      <c r="E16" s="238">
        <v>250</v>
      </c>
      <c r="F16" s="185"/>
      <c r="G16" s="221" t="s">
        <v>119</v>
      </c>
      <c r="H16" s="222"/>
      <c r="I16" s="241" t="s">
        <v>160</v>
      </c>
      <c r="J16" s="216"/>
      <c r="K16" s="256">
        <v>300</v>
      </c>
      <c r="L16" s="196"/>
      <c r="M16" s="221" t="s">
        <v>136</v>
      </c>
      <c r="N16" s="222"/>
      <c r="O16" s="216" t="s">
        <v>101</v>
      </c>
      <c r="P16" s="235"/>
      <c r="Q16" s="255">
        <v>50</v>
      </c>
      <c r="R16" s="190"/>
      <c r="S16" s="237" t="s">
        <v>119</v>
      </c>
      <c r="T16" s="223" t="s">
        <v>58</v>
      </c>
      <c r="U16" s="233"/>
      <c r="V16" s="225">
        <v>150</v>
      </c>
      <c r="W16" s="840"/>
      <c r="X16" s="841"/>
      <c r="Y16" s="833"/>
      <c r="Z16" s="834"/>
      <c r="AA16" s="834"/>
      <c r="AB16" s="834"/>
      <c r="AC16" s="835"/>
    </row>
    <row r="17" spans="2:29" s="213" customFormat="1" ht="15" customHeight="1">
      <c r="B17" s="237" t="s">
        <v>122</v>
      </c>
      <c r="C17" s="223" t="s">
        <v>159</v>
      </c>
      <c r="D17" s="233"/>
      <c r="E17" s="238">
        <v>50</v>
      </c>
      <c r="F17" s="185"/>
      <c r="G17" s="221" t="s">
        <v>119</v>
      </c>
      <c r="H17" s="222"/>
      <c r="I17" s="245" t="s">
        <v>37</v>
      </c>
      <c r="J17" s="231"/>
      <c r="K17" s="257">
        <v>200</v>
      </c>
      <c r="L17" s="206"/>
      <c r="M17" s="221" t="s">
        <v>126</v>
      </c>
      <c r="N17" s="222"/>
      <c r="O17" s="216" t="s">
        <v>161</v>
      </c>
      <c r="P17" s="223"/>
      <c r="Q17" s="244">
        <v>200</v>
      </c>
      <c r="R17" s="190"/>
      <c r="S17" s="237" t="s">
        <v>120</v>
      </c>
      <c r="T17" s="216" t="s">
        <v>57</v>
      </c>
      <c r="U17" s="216"/>
      <c r="V17" s="165">
        <v>50</v>
      </c>
      <c r="W17" s="840"/>
      <c r="X17" s="841"/>
      <c r="Y17" s="170" t="s">
        <v>126</v>
      </c>
      <c r="Z17" s="216" t="s">
        <v>162</v>
      </c>
      <c r="AA17" s="235"/>
      <c r="AB17" s="183">
        <v>600</v>
      </c>
      <c r="AC17" s="186"/>
    </row>
    <row r="18" spans="2:29" s="213" customFormat="1" ht="15" customHeight="1">
      <c r="B18" s="237" t="s">
        <v>122</v>
      </c>
      <c r="C18" s="223" t="s">
        <v>18</v>
      </c>
      <c r="D18" s="233"/>
      <c r="E18" s="238">
        <v>150</v>
      </c>
      <c r="F18" s="185"/>
      <c r="G18" s="221" t="s">
        <v>126</v>
      </c>
      <c r="H18" s="222"/>
      <c r="I18" s="241" t="s">
        <v>165</v>
      </c>
      <c r="J18" s="224"/>
      <c r="K18" s="253">
        <v>1200</v>
      </c>
      <c r="L18" s="191"/>
      <c r="M18" s="221" t="s">
        <v>152</v>
      </c>
      <c r="N18" s="222"/>
      <c r="O18" s="223" t="s">
        <v>163</v>
      </c>
      <c r="P18" s="223"/>
      <c r="Q18" s="244">
        <v>450</v>
      </c>
      <c r="R18" s="190"/>
      <c r="S18" s="237" t="s">
        <v>119</v>
      </c>
      <c r="T18" s="223" t="s">
        <v>59</v>
      </c>
      <c r="U18" s="258"/>
      <c r="V18" s="244">
        <v>50</v>
      </c>
      <c r="W18" s="840"/>
      <c r="X18" s="841"/>
      <c r="Y18" s="170" t="s">
        <v>119</v>
      </c>
      <c r="Z18" s="216" t="s">
        <v>65</v>
      </c>
      <c r="AA18" s="235"/>
      <c r="AB18" s="183">
        <v>150</v>
      </c>
      <c r="AC18" s="187"/>
    </row>
    <row r="19" spans="2:29" s="213" customFormat="1" ht="15" customHeight="1">
      <c r="B19" s="237" t="s">
        <v>119</v>
      </c>
      <c r="C19" s="223" t="s">
        <v>164</v>
      </c>
      <c r="D19" s="233"/>
      <c r="E19" s="238">
        <v>100</v>
      </c>
      <c r="F19" s="185"/>
      <c r="G19" s="221" t="s">
        <v>119</v>
      </c>
      <c r="H19" s="222"/>
      <c r="I19" s="241" t="s">
        <v>170</v>
      </c>
      <c r="J19" s="224"/>
      <c r="K19" s="253">
        <v>350</v>
      </c>
      <c r="L19" s="197"/>
      <c r="M19" s="221" t="s">
        <v>156</v>
      </c>
      <c r="N19" s="222"/>
      <c r="O19" s="223" t="s">
        <v>166</v>
      </c>
      <c r="P19" s="233"/>
      <c r="Q19" s="244">
        <v>750</v>
      </c>
      <c r="R19" s="190"/>
      <c r="S19" s="237" t="s">
        <v>119</v>
      </c>
      <c r="T19" s="216" t="s">
        <v>167</v>
      </c>
      <c r="U19" s="216"/>
      <c r="V19" s="259">
        <v>50</v>
      </c>
      <c r="W19" s="840"/>
      <c r="X19" s="841"/>
      <c r="Y19" s="170" t="s">
        <v>124</v>
      </c>
      <c r="Z19" s="223" t="s">
        <v>285</v>
      </c>
      <c r="AA19" s="224"/>
      <c r="AB19" s="225">
        <v>500</v>
      </c>
      <c r="AC19" s="181"/>
    </row>
    <row r="20" spans="2:29" s="213" customFormat="1" ht="15" customHeight="1">
      <c r="B20" s="237" t="s">
        <v>122</v>
      </c>
      <c r="C20" s="223" t="s">
        <v>168</v>
      </c>
      <c r="D20" s="233"/>
      <c r="E20" s="238">
        <v>150</v>
      </c>
      <c r="F20" s="185"/>
      <c r="G20" s="221" t="s">
        <v>114</v>
      </c>
      <c r="H20" s="222"/>
      <c r="I20" s="223" t="s">
        <v>175</v>
      </c>
      <c r="J20" s="223"/>
      <c r="K20" s="253">
        <v>100</v>
      </c>
      <c r="L20" s="191"/>
      <c r="M20" s="221" t="s">
        <v>171</v>
      </c>
      <c r="N20" s="222"/>
      <c r="O20" s="223" t="s">
        <v>172</v>
      </c>
      <c r="P20" s="233"/>
      <c r="Q20" s="244">
        <v>500</v>
      </c>
      <c r="R20" s="190"/>
      <c r="S20" s="237" t="s">
        <v>119</v>
      </c>
      <c r="T20" s="223" t="s">
        <v>173</v>
      </c>
      <c r="U20" s="223"/>
      <c r="V20" s="260">
        <v>50</v>
      </c>
      <c r="W20" s="840"/>
      <c r="X20" s="841"/>
      <c r="Y20" s="170" t="s">
        <v>127</v>
      </c>
      <c r="Z20" s="223" t="s">
        <v>68</v>
      </c>
      <c r="AA20" s="233"/>
      <c r="AB20" s="225">
        <v>450</v>
      </c>
      <c r="AC20" s="181"/>
    </row>
    <row r="21" spans="2:29" s="213" customFormat="1" ht="15" customHeight="1">
      <c r="B21" s="237" t="s">
        <v>119</v>
      </c>
      <c r="C21" s="223" t="s">
        <v>174</v>
      </c>
      <c r="D21" s="233"/>
      <c r="E21" s="238">
        <v>150</v>
      </c>
      <c r="F21" s="185"/>
      <c r="G21" s="221" t="s">
        <v>119</v>
      </c>
      <c r="H21" s="222"/>
      <c r="I21" s="216" t="s">
        <v>38</v>
      </c>
      <c r="J21" s="231"/>
      <c r="K21" s="256">
        <v>150</v>
      </c>
      <c r="L21" s="200"/>
      <c r="M21" s="221" t="s">
        <v>124</v>
      </c>
      <c r="N21" s="222"/>
      <c r="O21" s="223" t="s">
        <v>48</v>
      </c>
      <c r="P21" s="234"/>
      <c r="Q21" s="166">
        <v>500</v>
      </c>
      <c r="R21" s="190"/>
      <c r="S21" s="237" t="s">
        <v>119</v>
      </c>
      <c r="T21" s="223" t="s">
        <v>176</v>
      </c>
      <c r="U21" s="223"/>
      <c r="V21" s="244">
        <v>50</v>
      </c>
      <c r="W21" s="840"/>
      <c r="X21" s="841"/>
      <c r="Y21" s="170" t="s">
        <v>119</v>
      </c>
      <c r="Z21" s="223" t="s">
        <v>179</v>
      </c>
      <c r="AA21" s="233"/>
      <c r="AB21" s="225">
        <v>450</v>
      </c>
      <c r="AC21" s="181"/>
    </row>
    <row r="22" spans="2:29" s="213" customFormat="1" ht="15" customHeight="1">
      <c r="B22" s="237" t="s">
        <v>177</v>
      </c>
      <c r="C22" s="241" t="s">
        <v>1</v>
      </c>
      <c r="D22" s="233"/>
      <c r="E22" s="238">
        <v>200</v>
      </c>
      <c r="F22" s="185"/>
      <c r="G22" s="221" t="s">
        <v>119</v>
      </c>
      <c r="H22" s="222"/>
      <c r="I22" s="223" t="s">
        <v>40</v>
      </c>
      <c r="J22" s="223"/>
      <c r="K22" s="257">
        <v>150</v>
      </c>
      <c r="L22" s="191"/>
      <c r="M22" s="221" t="s">
        <v>119</v>
      </c>
      <c r="N22" s="222"/>
      <c r="O22" s="223" t="s">
        <v>49</v>
      </c>
      <c r="P22" s="234"/>
      <c r="Q22" s="166">
        <v>250</v>
      </c>
      <c r="R22" s="190"/>
      <c r="S22" s="237" t="s">
        <v>119</v>
      </c>
      <c r="T22" s="223" t="s">
        <v>178</v>
      </c>
      <c r="U22" s="223"/>
      <c r="V22" s="244">
        <v>50</v>
      </c>
      <c r="W22" s="840"/>
      <c r="X22" s="841"/>
      <c r="Y22" s="170" t="s">
        <v>124</v>
      </c>
      <c r="Z22" s="223" t="s">
        <v>67</v>
      </c>
      <c r="AA22" s="233"/>
      <c r="AB22" s="225">
        <v>50</v>
      </c>
      <c r="AC22" s="181"/>
    </row>
    <row r="23" spans="2:29" s="213" customFormat="1" ht="15" customHeight="1">
      <c r="B23" s="237" t="s">
        <v>180</v>
      </c>
      <c r="C23" s="223" t="s">
        <v>181</v>
      </c>
      <c r="D23" s="233"/>
      <c r="E23" s="238">
        <v>100</v>
      </c>
      <c r="F23" s="185"/>
      <c r="G23" s="221" t="s">
        <v>119</v>
      </c>
      <c r="H23" s="222"/>
      <c r="I23" s="245" t="s">
        <v>41</v>
      </c>
      <c r="J23" s="245"/>
      <c r="K23" s="261">
        <v>100</v>
      </c>
      <c r="L23" s="201"/>
      <c r="M23" s="221" t="s">
        <v>119</v>
      </c>
      <c r="N23" s="222"/>
      <c r="O23" s="223" t="s">
        <v>182</v>
      </c>
      <c r="P23" s="234"/>
      <c r="Q23" s="166">
        <v>250</v>
      </c>
      <c r="R23" s="190"/>
      <c r="S23" s="237" t="s">
        <v>124</v>
      </c>
      <c r="T23" s="223" t="s">
        <v>183</v>
      </c>
      <c r="U23" s="223"/>
      <c r="V23" s="244">
        <v>50</v>
      </c>
      <c r="W23" s="840"/>
      <c r="X23" s="841"/>
      <c r="Y23" s="170" t="s">
        <v>186</v>
      </c>
      <c r="Z23" s="216" t="s">
        <v>187</v>
      </c>
      <c r="AA23" s="233"/>
      <c r="AB23" s="225">
        <v>50</v>
      </c>
      <c r="AC23" s="188"/>
    </row>
    <row r="24" spans="2:29" s="213" customFormat="1" ht="15" customHeight="1">
      <c r="B24" s="237" t="s">
        <v>119</v>
      </c>
      <c r="C24" s="223" t="s">
        <v>184</v>
      </c>
      <c r="D24" s="233"/>
      <c r="E24" s="238">
        <v>100</v>
      </c>
      <c r="F24" s="185"/>
      <c r="G24" s="221" t="s">
        <v>119</v>
      </c>
      <c r="H24" s="222"/>
      <c r="I24" s="223" t="s">
        <v>39</v>
      </c>
      <c r="J24" s="223"/>
      <c r="K24" s="253">
        <v>350</v>
      </c>
      <c r="L24" s="200"/>
      <c r="M24" s="221" t="s">
        <v>136</v>
      </c>
      <c r="N24" s="222"/>
      <c r="O24" s="223" t="s">
        <v>185</v>
      </c>
      <c r="P24" s="234"/>
      <c r="Q24" s="166">
        <v>450</v>
      </c>
      <c r="R24" s="190"/>
      <c r="S24" s="237"/>
      <c r="T24" s="233"/>
      <c r="U24" s="233"/>
      <c r="V24" s="244"/>
      <c r="W24" s="849"/>
      <c r="X24" s="850"/>
      <c r="Y24" s="223" t="s">
        <v>191</v>
      </c>
      <c r="Z24" s="223" t="s">
        <v>66</v>
      </c>
      <c r="AA24" s="233"/>
      <c r="AB24" s="225">
        <v>50</v>
      </c>
      <c r="AC24" s="188"/>
    </row>
    <row r="25" spans="2:29" s="213" customFormat="1" ht="15" customHeight="1" thickBot="1">
      <c r="B25" s="237" t="s">
        <v>124</v>
      </c>
      <c r="C25" s="223" t="s">
        <v>188</v>
      </c>
      <c r="D25" s="233"/>
      <c r="E25" s="238">
        <v>50</v>
      </c>
      <c r="F25" s="185"/>
      <c r="G25" s="838" t="s">
        <v>119</v>
      </c>
      <c r="H25" s="839"/>
      <c r="I25" s="233" t="s">
        <v>193</v>
      </c>
      <c r="J25" s="233"/>
      <c r="K25" s="253">
        <v>100</v>
      </c>
      <c r="L25" s="191"/>
      <c r="M25" s="221" t="s">
        <v>122</v>
      </c>
      <c r="N25" s="222"/>
      <c r="O25" s="223" t="s">
        <v>189</v>
      </c>
      <c r="P25" s="233"/>
      <c r="Q25" s="244">
        <v>400</v>
      </c>
      <c r="R25" s="190"/>
      <c r="S25" s="844" t="s">
        <v>190</v>
      </c>
      <c r="T25" s="845"/>
      <c r="U25" s="846"/>
      <c r="V25" s="158">
        <f>SUM(Q43:Q48)+SUM(V6:V24)</f>
        <v>3150</v>
      </c>
      <c r="W25" s="847">
        <f>SUM(R43:R48)+SUM(W6:X24)</f>
        <v>0</v>
      </c>
      <c r="X25" s="848"/>
      <c r="Y25" s="223" t="s">
        <v>127</v>
      </c>
      <c r="Z25" s="223" t="s">
        <v>196</v>
      </c>
      <c r="AA25" s="233"/>
      <c r="AB25" s="225">
        <v>100</v>
      </c>
      <c r="AC25" s="188"/>
    </row>
    <row r="26" spans="2:29" s="213" customFormat="1" ht="15" customHeight="1">
      <c r="B26" s="237" t="s">
        <v>119</v>
      </c>
      <c r="C26" s="223" t="s">
        <v>192</v>
      </c>
      <c r="D26" s="233"/>
      <c r="E26" s="238">
        <v>150</v>
      </c>
      <c r="F26" s="185"/>
      <c r="G26" s="838"/>
      <c r="H26" s="839"/>
      <c r="I26" s="233"/>
      <c r="J26" s="233"/>
      <c r="K26" s="253"/>
      <c r="L26" s="252"/>
      <c r="M26" s="221" t="s">
        <v>115</v>
      </c>
      <c r="N26" s="222"/>
      <c r="O26" s="245" t="s">
        <v>194</v>
      </c>
      <c r="P26" s="233"/>
      <c r="Q26" s="244">
        <v>250</v>
      </c>
      <c r="R26" s="190"/>
      <c r="S26" s="830" t="s">
        <v>195</v>
      </c>
      <c r="T26" s="831"/>
      <c r="U26" s="831"/>
      <c r="V26" s="831"/>
      <c r="W26" s="831"/>
      <c r="X26" s="832"/>
      <c r="Y26" s="223" t="s">
        <v>119</v>
      </c>
      <c r="Z26" s="223" t="s">
        <v>286</v>
      </c>
      <c r="AA26" s="233"/>
      <c r="AB26" s="225">
        <v>50</v>
      </c>
      <c r="AC26" s="188"/>
    </row>
    <row r="27" spans="2:29" s="213" customFormat="1" ht="15" customHeight="1" thickBot="1">
      <c r="B27" s="237" t="s">
        <v>119</v>
      </c>
      <c r="C27" s="223" t="s">
        <v>197</v>
      </c>
      <c r="D27" s="233"/>
      <c r="E27" s="238">
        <v>100</v>
      </c>
      <c r="F27" s="185"/>
      <c r="G27" s="262"/>
      <c r="H27" s="233"/>
      <c r="I27" s="228"/>
      <c r="J27" s="228"/>
      <c r="K27" s="236"/>
      <c r="L27" s="263"/>
      <c r="M27" s="221" t="s">
        <v>122</v>
      </c>
      <c r="N27" s="222"/>
      <c r="O27" s="223" t="s">
        <v>198</v>
      </c>
      <c r="P27" s="233"/>
      <c r="Q27" s="244">
        <v>150</v>
      </c>
      <c r="R27" s="195"/>
      <c r="S27" s="833"/>
      <c r="T27" s="834"/>
      <c r="U27" s="834"/>
      <c r="V27" s="834"/>
      <c r="W27" s="834"/>
      <c r="X27" s="835"/>
      <c r="Y27" s="223" t="s">
        <v>119</v>
      </c>
      <c r="Z27" s="223" t="s">
        <v>201</v>
      </c>
      <c r="AA27" s="233"/>
      <c r="AB27" s="225">
        <v>100</v>
      </c>
      <c r="AC27" s="188"/>
    </row>
    <row r="28" spans="2:29" s="213" customFormat="1" ht="15" customHeight="1" thickBot="1">
      <c r="B28" s="237" t="s">
        <v>120</v>
      </c>
      <c r="C28" s="223" t="s">
        <v>23</v>
      </c>
      <c r="D28" s="233"/>
      <c r="E28" s="238">
        <v>100</v>
      </c>
      <c r="F28" s="185"/>
      <c r="G28" s="851" t="s">
        <v>199</v>
      </c>
      <c r="H28" s="842"/>
      <c r="I28" s="842"/>
      <c r="J28" s="842"/>
      <c r="K28" s="261">
        <f>SUM(E33:E48)+SUM(K6:K27)</f>
        <v>8300</v>
      </c>
      <c r="L28" s="252">
        <f>SUM(F33:F48)+SUM(L6:L26)</f>
        <v>0</v>
      </c>
      <c r="M28" s="221" t="s">
        <v>152</v>
      </c>
      <c r="N28" s="222"/>
      <c r="O28" s="223" t="s">
        <v>50</v>
      </c>
      <c r="P28" s="233"/>
      <c r="Q28" s="244">
        <v>250</v>
      </c>
      <c r="R28" s="190"/>
      <c r="S28" s="169" t="s">
        <v>114</v>
      </c>
      <c r="T28" s="216" t="s">
        <v>200</v>
      </c>
      <c r="U28" s="235"/>
      <c r="V28" s="183">
        <v>300</v>
      </c>
      <c r="W28" s="817"/>
      <c r="X28" s="818"/>
      <c r="Y28" s="223" t="s">
        <v>119</v>
      </c>
      <c r="Z28" s="223" t="s">
        <v>205</v>
      </c>
      <c r="AA28" s="233"/>
      <c r="AB28" s="225">
        <v>50</v>
      </c>
      <c r="AC28" s="188"/>
    </row>
    <row r="29" spans="2:29" s="213" customFormat="1" ht="15" customHeight="1">
      <c r="B29" s="262"/>
      <c r="C29" s="233"/>
      <c r="D29" s="233"/>
      <c r="E29" s="236"/>
      <c r="F29" s="264"/>
      <c r="G29" s="830" t="s">
        <v>202</v>
      </c>
      <c r="H29" s="831"/>
      <c r="I29" s="831"/>
      <c r="J29" s="831"/>
      <c r="K29" s="831"/>
      <c r="L29" s="832"/>
      <c r="M29" s="221" t="s">
        <v>119</v>
      </c>
      <c r="N29" s="222"/>
      <c r="O29" s="223" t="s">
        <v>203</v>
      </c>
      <c r="P29" s="235"/>
      <c r="Q29" s="165">
        <v>200</v>
      </c>
      <c r="R29" s="190"/>
      <c r="S29" s="237" t="s">
        <v>119</v>
      </c>
      <c r="T29" s="216" t="s">
        <v>204</v>
      </c>
      <c r="U29" s="235"/>
      <c r="V29" s="183">
        <v>200</v>
      </c>
      <c r="W29" s="852"/>
      <c r="X29" s="853"/>
      <c r="Y29" s="223" t="s">
        <v>119</v>
      </c>
      <c r="Z29" s="223" t="s">
        <v>210</v>
      </c>
      <c r="AA29" s="233"/>
      <c r="AB29" s="225">
        <v>150</v>
      </c>
      <c r="AC29" s="188"/>
    </row>
    <row r="30" spans="2:29" s="213" customFormat="1" ht="15" customHeight="1" thickBot="1">
      <c r="B30" s="844" t="s">
        <v>206</v>
      </c>
      <c r="C30" s="845"/>
      <c r="D30" s="846"/>
      <c r="E30" s="257">
        <f>SUM(E8:E29)</f>
        <v>3950</v>
      </c>
      <c r="F30" s="265">
        <f>SUM(F8:F29)</f>
        <v>0</v>
      </c>
      <c r="G30" s="833"/>
      <c r="H30" s="834"/>
      <c r="I30" s="834"/>
      <c r="J30" s="834"/>
      <c r="K30" s="834"/>
      <c r="L30" s="835"/>
      <c r="M30" s="221" t="s">
        <v>154</v>
      </c>
      <c r="N30" s="222"/>
      <c r="O30" s="223" t="s">
        <v>207</v>
      </c>
      <c r="P30" s="233"/>
      <c r="Q30" s="244">
        <v>150</v>
      </c>
      <c r="R30" s="195"/>
      <c r="S30" s="237" t="s">
        <v>119</v>
      </c>
      <c r="T30" s="216" t="s">
        <v>208</v>
      </c>
      <c r="U30" s="235"/>
      <c r="V30" s="183">
        <v>150</v>
      </c>
      <c r="W30" s="852"/>
      <c r="X30" s="853"/>
      <c r="Y30" s="223"/>
      <c r="Z30" s="223"/>
      <c r="AA30" s="233"/>
      <c r="AB30" s="225"/>
      <c r="AC30" s="267"/>
    </row>
    <row r="31" spans="2:29" s="213" customFormat="1" ht="15" customHeight="1" thickBot="1">
      <c r="B31" s="830" t="s">
        <v>211</v>
      </c>
      <c r="C31" s="831"/>
      <c r="D31" s="831"/>
      <c r="E31" s="831"/>
      <c r="F31" s="831"/>
      <c r="G31" s="836" t="s">
        <v>114</v>
      </c>
      <c r="H31" s="837"/>
      <c r="I31" s="218" t="s">
        <v>92</v>
      </c>
      <c r="J31" s="266"/>
      <c r="K31" s="220">
        <v>50</v>
      </c>
      <c r="L31" s="189"/>
      <c r="M31" s="221" t="s">
        <v>119</v>
      </c>
      <c r="N31" s="222"/>
      <c r="O31" s="216" t="s">
        <v>212</v>
      </c>
      <c r="P31" s="233"/>
      <c r="Q31" s="244">
        <v>150</v>
      </c>
      <c r="R31" s="190"/>
      <c r="S31" s="237" t="s">
        <v>119</v>
      </c>
      <c r="T31" s="216" t="s">
        <v>213</v>
      </c>
      <c r="U31" s="235"/>
      <c r="V31" s="183">
        <v>200</v>
      </c>
      <c r="W31" s="852"/>
      <c r="X31" s="853"/>
      <c r="Y31" s="844" t="s">
        <v>217</v>
      </c>
      <c r="Z31" s="845"/>
      <c r="AA31" s="846"/>
      <c r="AB31" s="268">
        <f>SUM(AB17:AB29)</f>
        <v>2750</v>
      </c>
      <c r="AC31" s="178">
        <f>SUM(AC17:AC30)</f>
        <v>0</v>
      </c>
    </row>
    <row r="32" spans="2:29" s="213" customFormat="1" ht="15" customHeight="1" thickBot="1">
      <c r="B32" s="833"/>
      <c r="C32" s="834"/>
      <c r="D32" s="834"/>
      <c r="E32" s="834"/>
      <c r="F32" s="834"/>
      <c r="G32" s="838" t="s">
        <v>214</v>
      </c>
      <c r="H32" s="839"/>
      <c r="I32" s="223" t="s">
        <v>93</v>
      </c>
      <c r="J32" s="217"/>
      <c r="K32" s="225">
        <v>50</v>
      </c>
      <c r="L32" s="191"/>
      <c r="M32" s="221" t="s">
        <v>119</v>
      </c>
      <c r="N32" s="222"/>
      <c r="O32" s="216" t="s">
        <v>215</v>
      </c>
      <c r="P32" s="233"/>
      <c r="Q32" s="244">
        <v>50</v>
      </c>
      <c r="R32" s="190"/>
      <c r="S32" s="237" t="s">
        <v>120</v>
      </c>
      <c r="T32" s="216" t="s">
        <v>216</v>
      </c>
      <c r="U32" s="235"/>
      <c r="V32" s="183">
        <v>100</v>
      </c>
      <c r="W32" s="852"/>
      <c r="X32" s="853"/>
      <c r="Y32" s="830" t="s">
        <v>221</v>
      </c>
      <c r="Z32" s="831"/>
      <c r="AA32" s="831"/>
      <c r="AB32" s="831"/>
      <c r="AC32" s="832"/>
    </row>
    <row r="33" spans="2:29" s="213" customFormat="1" ht="15" customHeight="1" thickBot="1">
      <c r="B33" s="169" t="s">
        <v>114</v>
      </c>
      <c r="C33" s="216" t="s">
        <v>218</v>
      </c>
      <c r="D33" s="269"/>
      <c r="E33" s="270">
        <v>550</v>
      </c>
      <c r="F33" s="195"/>
      <c r="G33" s="838" t="s">
        <v>120</v>
      </c>
      <c r="H33" s="839"/>
      <c r="I33" s="223" t="s">
        <v>42</v>
      </c>
      <c r="J33" s="217"/>
      <c r="K33" s="253">
        <v>200</v>
      </c>
      <c r="L33" s="191"/>
      <c r="M33" s="221" t="s">
        <v>119</v>
      </c>
      <c r="N33" s="222"/>
      <c r="O33" s="216" t="s">
        <v>219</v>
      </c>
      <c r="P33" s="233"/>
      <c r="Q33" s="244">
        <v>100</v>
      </c>
      <c r="R33" s="190"/>
      <c r="S33" s="237" t="s">
        <v>122</v>
      </c>
      <c r="T33" s="216" t="s">
        <v>220</v>
      </c>
      <c r="U33" s="228"/>
      <c r="V33" s="183">
        <v>150</v>
      </c>
      <c r="W33" s="852"/>
      <c r="X33" s="853"/>
      <c r="Y33" s="833"/>
      <c r="Z33" s="834"/>
      <c r="AA33" s="834"/>
      <c r="AB33" s="834"/>
      <c r="AC33" s="835"/>
    </row>
    <row r="34" spans="2:29" s="213" customFormat="1" ht="15" customHeight="1">
      <c r="B34" s="237" t="s">
        <v>119</v>
      </c>
      <c r="C34" s="271" t="s">
        <v>25</v>
      </c>
      <c r="D34" s="258"/>
      <c r="E34" s="272">
        <v>200</v>
      </c>
      <c r="F34" s="190"/>
      <c r="G34" s="838" t="s">
        <v>119</v>
      </c>
      <c r="H34" s="839"/>
      <c r="I34" s="223" t="s">
        <v>43</v>
      </c>
      <c r="J34" s="258"/>
      <c r="K34" s="225">
        <v>750</v>
      </c>
      <c r="L34" s="191"/>
      <c r="M34" s="221" t="s">
        <v>122</v>
      </c>
      <c r="N34" s="222"/>
      <c r="O34" s="216" t="s">
        <v>52</v>
      </c>
      <c r="P34" s="233"/>
      <c r="Q34" s="244">
        <v>150</v>
      </c>
      <c r="R34" s="195"/>
      <c r="S34" s="237" t="s">
        <v>120</v>
      </c>
      <c r="T34" s="216" t="s">
        <v>222</v>
      </c>
      <c r="U34" s="224"/>
      <c r="V34" s="183">
        <v>150</v>
      </c>
      <c r="W34" s="852"/>
      <c r="X34" s="853"/>
      <c r="Y34" s="168" t="s">
        <v>126</v>
      </c>
      <c r="Z34" s="231" t="s">
        <v>73</v>
      </c>
      <c r="AA34" s="228"/>
      <c r="AB34" s="230">
        <v>200</v>
      </c>
      <c r="AC34" s="180"/>
    </row>
    <row r="35" spans="2:29" s="213" customFormat="1" ht="15" customHeight="1">
      <c r="B35" s="237" t="s">
        <v>119</v>
      </c>
      <c r="C35" s="223" t="s">
        <v>27</v>
      </c>
      <c r="D35" s="273"/>
      <c r="E35" s="274">
        <v>150</v>
      </c>
      <c r="F35" s="190"/>
      <c r="G35" s="838" t="s">
        <v>119</v>
      </c>
      <c r="H35" s="839"/>
      <c r="I35" s="223" t="s">
        <v>45</v>
      </c>
      <c r="J35" s="217"/>
      <c r="K35" s="225">
        <v>100</v>
      </c>
      <c r="L35" s="196"/>
      <c r="M35" s="221" t="s">
        <v>223</v>
      </c>
      <c r="N35" s="222"/>
      <c r="O35" s="245" t="s">
        <v>224</v>
      </c>
      <c r="P35" s="234"/>
      <c r="Q35" s="166">
        <v>50</v>
      </c>
      <c r="R35" s="204"/>
      <c r="S35" s="237" t="s">
        <v>122</v>
      </c>
      <c r="T35" s="216" t="s">
        <v>225</v>
      </c>
      <c r="U35" s="224"/>
      <c r="V35" s="183">
        <v>250</v>
      </c>
      <c r="W35" s="852"/>
      <c r="X35" s="853"/>
      <c r="Y35" s="223" t="s">
        <v>120</v>
      </c>
      <c r="Z35" s="223" t="s">
        <v>74</v>
      </c>
      <c r="AA35" s="233"/>
      <c r="AB35" s="236">
        <v>50</v>
      </c>
      <c r="AC35" s="188"/>
    </row>
    <row r="36" spans="2:29" s="213" customFormat="1" ht="15" customHeight="1">
      <c r="B36" s="237" t="s">
        <v>122</v>
      </c>
      <c r="C36" s="223" t="s">
        <v>226</v>
      </c>
      <c r="D36" s="258"/>
      <c r="E36" s="272">
        <v>150</v>
      </c>
      <c r="F36" s="190"/>
      <c r="G36" s="838" t="s">
        <v>227</v>
      </c>
      <c r="H36" s="839"/>
      <c r="I36" s="223" t="s">
        <v>228</v>
      </c>
      <c r="J36" s="258"/>
      <c r="K36" s="225">
        <v>100</v>
      </c>
      <c r="L36" s="196"/>
      <c r="M36" s="221" t="s">
        <v>119</v>
      </c>
      <c r="N36" s="222"/>
      <c r="O36" s="223" t="s">
        <v>229</v>
      </c>
      <c r="P36" s="233"/>
      <c r="Q36" s="244">
        <v>50</v>
      </c>
      <c r="R36" s="190"/>
      <c r="S36" s="237" t="s">
        <v>119</v>
      </c>
      <c r="T36" s="223" t="s">
        <v>60</v>
      </c>
      <c r="U36" s="224"/>
      <c r="V36" s="183">
        <v>200</v>
      </c>
      <c r="W36" s="852"/>
      <c r="X36" s="853"/>
      <c r="Y36" s="222" t="s">
        <v>114</v>
      </c>
      <c r="Z36" s="223" t="s">
        <v>75</v>
      </c>
      <c r="AA36" s="233"/>
      <c r="AB36" s="236">
        <v>50</v>
      </c>
      <c r="AC36" s="188"/>
    </row>
    <row r="37" spans="2:29" s="213" customFormat="1" ht="15" customHeight="1">
      <c r="B37" s="237" t="s">
        <v>120</v>
      </c>
      <c r="C37" s="223" t="s">
        <v>230</v>
      </c>
      <c r="D37" s="273"/>
      <c r="E37" s="274">
        <v>150</v>
      </c>
      <c r="F37" s="190"/>
      <c r="G37" s="838" t="s">
        <v>120</v>
      </c>
      <c r="H37" s="839"/>
      <c r="I37" s="223" t="s">
        <v>94</v>
      </c>
      <c r="J37" s="258"/>
      <c r="K37" s="225">
        <v>200</v>
      </c>
      <c r="L37" s="191"/>
      <c r="M37" s="221" t="s">
        <v>231</v>
      </c>
      <c r="N37" s="222"/>
      <c r="O37" s="223" t="s">
        <v>53</v>
      </c>
      <c r="P37" s="233"/>
      <c r="Q37" s="244">
        <v>50</v>
      </c>
      <c r="R37" s="190"/>
      <c r="S37" s="237" t="s">
        <v>127</v>
      </c>
      <c r="T37" s="216" t="s">
        <v>232</v>
      </c>
      <c r="U37" s="228"/>
      <c r="V37" s="183">
        <v>250</v>
      </c>
      <c r="W37" s="852"/>
      <c r="X37" s="853"/>
      <c r="Y37" s="223" t="s">
        <v>122</v>
      </c>
      <c r="Z37" s="223" t="s">
        <v>76</v>
      </c>
      <c r="AA37" s="233"/>
      <c r="AB37" s="236">
        <v>50</v>
      </c>
      <c r="AC37" s="188"/>
    </row>
    <row r="38" spans="2:29" s="213" customFormat="1" ht="15" customHeight="1">
      <c r="B38" s="237" t="s">
        <v>127</v>
      </c>
      <c r="C38" s="228" t="s">
        <v>31</v>
      </c>
      <c r="D38" s="228"/>
      <c r="E38" s="225">
        <v>100</v>
      </c>
      <c r="F38" s="190"/>
      <c r="G38" s="838" t="s">
        <v>119</v>
      </c>
      <c r="H38" s="839"/>
      <c r="I38" s="223" t="s">
        <v>95</v>
      </c>
      <c r="J38" s="273"/>
      <c r="K38" s="225">
        <v>250</v>
      </c>
      <c r="L38" s="191"/>
      <c r="M38" s="221" t="s">
        <v>171</v>
      </c>
      <c r="N38" s="222"/>
      <c r="O38" s="223" t="s">
        <v>54</v>
      </c>
      <c r="P38" s="233"/>
      <c r="Q38" s="244">
        <v>50</v>
      </c>
      <c r="R38" s="190"/>
      <c r="S38" s="237" t="s">
        <v>127</v>
      </c>
      <c r="T38" s="216" t="s">
        <v>61</v>
      </c>
      <c r="U38" s="233"/>
      <c r="V38" s="225">
        <v>100</v>
      </c>
      <c r="W38" s="852"/>
      <c r="X38" s="853"/>
      <c r="Y38" s="223" t="s">
        <v>119</v>
      </c>
      <c r="Z38" s="223" t="s">
        <v>287</v>
      </c>
      <c r="AA38" s="233"/>
      <c r="AB38" s="236">
        <v>50</v>
      </c>
      <c r="AC38" s="188"/>
    </row>
    <row r="39" spans="2:29" s="213" customFormat="1" ht="15" customHeight="1">
      <c r="B39" s="237" t="s">
        <v>124</v>
      </c>
      <c r="C39" s="223" t="s">
        <v>233</v>
      </c>
      <c r="D39" s="258"/>
      <c r="E39" s="272">
        <v>100</v>
      </c>
      <c r="F39" s="190"/>
      <c r="G39" s="838" t="s">
        <v>234</v>
      </c>
      <c r="H39" s="839"/>
      <c r="I39" s="223" t="s">
        <v>44</v>
      </c>
      <c r="J39" s="258"/>
      <c r="K39" s="225">
        <v>100</v>
      </c>
      <c r="L39" s="191"/>
      <c r="M39" s="233"/>
      <c r="N39" s="233"/>
      <c r="O39" s="223"/>
      <c r="P39" s="233"/>
      <c r="Q39" s="244"/>
      <c r="R39" s="275"/>
      <c r="S39" s="237" t="s">
        <v>120</v>
      </c>
      <c r="T39" s="223" t="s">
        <v>235</v>
      </c>
      <c r="U39" s="233"/>
      <c r="V39" s="225">
        <v>200</v>
      </c>
      <c r="W39" s="852"/>
      <c r="X39" s="853"/>
      <c r="Y39" s="223" t="s">
        <v>119</v>
      </c>
      <c r="Z39" s="223" t="s">
        <v>70</v>
      </c>
      <c r="AA39" s="233"/>
      <c r="AB39" s="236">
        <v>100</v>
      </c>
      <c r="AC39" s="188"/>
    </row>
    <row r="40" spans="2:29" s="213" customFormat="1" ht="15" customHeight="1" thickBot="1">
      <c r="B40" s="237" t="s">
        <v>127</v>
      </c>
      <c r="C40" s="245" t="s">
        <v>32</v>
      </c>
      <c r="D40" s="273"/>
      <c r="E40" s="274">
        <v>100</v>
      </c>
      <c r="F40" s="190"/>
      <c r="G40" s="854" t="s">
        <v>120</v>
      </c>
      <c r="H40" s="855"/>
      <c r="I40" s="216" t="s">
        <v>96</v>
      </c>
      <c r="J40" s="217"/>
      <c r="K40" s="183">
        <v>150</v>
      </c>
      <c r="L40" s="197"/>
      <c r="M40" s="844" t="s">
        <v>236</v>
      </c>
      <c r="N40" s="845"/>
      <c r="O40" s="845"/>
      <c r="P40" s="846"/>
      <c r="Q40" s="166">
        <f>SUM(Q13:Q39)</f>
        <v>5750</v>
      </c>
      <c r="R40" s="179">
        <f>SUM(R13:R39)</f>
        <v>0</v>
      </c>
      <c r="S40" s="237" t="s">
        <v>209</v>
      </c>
      <c r="T40" s="223" t="s">
        <v>237</v>
      </c>
      <c r="U40" s="233"/>
      <c r="V40" s="225">
        <v>50</v>
      </c>
      <c r="W40" s="852"/>
      <c r="X40" s="853"/>
      <c r="Y40" s="223" t="s">
        <v>119</v>
      </c>
      <c r="Z40" s="223" t="s">
        <v>241</v>
      </c>
      <c r="AA40" s="233"/>
      <c r="AB40" s="236">
        <v>50</v>
      </c>
      <c r="AC40" s="188"/>
    </row>
    <row r="41" spans="2:29" s="213" customFormat="1" ht="15" customHeight="1">
      <c r="B41" s="276" t="s">
        <v>124</v>
      </c>
      <c r="C41" s="223" t="s">
        <v>33</v>
      </c>
      <c r="D41" s="258"/>
      <c r="E41" s="272">
        <v>250</v>
      </c>
      <c r="F41" s="190"/>
      <c r="G41" s="854" t="s">
        <v>124</v>
      </c>
      <c r="H41" s="855"/>
      <c r="I41" s="223" t="s">
        <v>46</v>
      </c>
      <c r="J41" s="258"/>
      <c r="K41" s="225">
        <v>650</v>
      </c>
      <c r="L41" s="191"/>
      <c r="M41" s="830" t="s">
        <v>238</v>
      </c>
      <c r="N41" s="831"/>
      <c r="O41" s="831"/>
      <c r="P41" s="831"/>
      <c r="Q41" s="831"/>
      <c r="R41" s="832"/>
      <c r="S41" s="237" t="s">
        <v>119</v>
      </c>
      <c r="T41" s="223" t="s">
        <v>239</v>
      </c>
      <c r="U41" s="233"/>
      <c r="V41" s="225">
        <v>50</v>
      </c>
      <c r="W41" s="852"/>
      <c r="X41" s="853"/>
      <c r="Y41" s="223" t="s">
        <v>119</v>
      </c>
      <c r="Z41" s="223" t="s">
        <v>71</v>
      </c>
      <c r="AA41" s="233"/>
      <c r="AB41" s="236">
        <v>50</v>
      </c>
      <c r="AC41" s="188"/>
    </row>
    <row r="42" spans="2:29" s="213" customFormat="1" ht="15" customHeight="1" thickBot="1">
      <c r="B42" s="276" t="s">
        <v>127</v>
      </c>
      <c r="C42" s="231" t="s">
        <v>35</v>
      </c>
      <c r="D42" s="273"/>
      <c r="E42" s="274">
        <v>250</v>
      </c>
      <c r="F42" s="190"/>
      <c r="G42" s="854" t="s">
        <v>240</v>
      </c>
      <c r="H42" s="855"/>
      <c r="I42" s="223" t="s">
        <v>242</v>
      </c>
      <c r="J42" s="258"/>
      <c r="K42" s="225">
        <v>150</v>
      </c>
      <c r="L42" s="191"/>
      <c r="M42" s="833"/>
      <c r="N42" s="834"/>
      <c r="O42" s="834"/>
      <c r="P42" s="834"/>
      <c r="Q42" s="834"/>
      <c r="R42" s="835"/>
      <c r="S42" s="237" t="s">
        <v>122</v>
      </c>
      <c r="T42" s="223" t="s">
        <v>243</v>
      </c>
      <c r="U42" s="233"/>
      <c r="V42" s="225">
        <v>50</v>
      </c>
      <c r="W42" s="852"/>
      <c r="X42" s="853"/>
      <c r="Y42" s="222" t="s">
        <v>126</v>
      </c>
      <c r="Z42" s="223" t="s">
        <v>72</v>
      </c>
      <c r="AA42" s="233"/>
      <c r="AB42" s="236">
        <v>50</v>
      </c>
      <c r="AC42" s="188"/>
    </row>
    <row r="43" spans="2:29" s="213" customFormat="1" ht="15" customHeight="1">
      <c r="B43" s="237" t="s">
        <v>122</v>
      </c>
      <c r="C43" s="223" t="s">
        <v>244</v>
      </c>
      <c r="D43" s="258"/>
      <c r="E43" s="274">
        <v>100</v>
      </c>
      <c r="F43" s="190"/>
      <c r="G43" s="854" t="s">
        <v>119</v>
      </c>
      <c r="H43" s="855"/>
      <c r="I43" s="223" t="s">
        <v>245</v>
      </c>
      <c r="J43" s="258"/>
      <c r="K43" s="225">
        <v>100</v>
      </c>
      <c r="L43" s="191"/>
      <c r="M43" s="214" t="s">
        <v>115</v>
      </c>
      <c r="N43" s="215"/>
      <c r="O43" s="218" t="s">
        <v>246</v>
      </c>
      <c r="P43" s="219"/>
      <c r="Q43" s="220">
        <v>500</v>
      </c>
      <c r="R43" s="189"/>
      <c r="S43" s="237" t="s">
        <v>120</v>
      </c>
      <c r="T43" s="223" t="s">
        <v>247</v>
      </c>
      <c r="U43" s="233"/>
      <c r="V43" s="225">
        <v>50</v>
      </c>
      <c r="W43" s="852"/>
      <c r="X43" s="853"/>
      <c r="Y43" s="233"/>
      <c r="Z43" s="233"/>
      <c r="AA43" s="233"/>
      <c r="AB43" s="236"/>
      <c r="AC43" s="267"/>
    </row>
    <row r="44" spans="2:29" ht="15" customHeight="1" thickBot="1">
      <c r="B44" s="167" t="s">
        <v>124</v>
      </c>
      <c r="C44" s="227" t="s">
        <v>248</v>
      </c>
      <c r="D44" s="269"/>
      <c r="E44" s="270">
        <v>450</v>
      </c>
      <c r="F44" s="195"/>
      <c r="G44" s="854" t="s">
        <v>231</v>
      </c>
      <c r="H44" s="855"/>
      <c r="I44" s="223" t="s">
        <v>249</v>
      </c>
      <c r="J44" s="258"/>
      <c r="K44" s="225">
        <v>150</v>
      </c>
      <c r="L44" s="191"/>
      <c r="M44" s="221" t="s">
        <v>119</v>
      </c>
      <c r="N44" s="222"/>
      <c r="O44" s="223" t="s">
        <v>250</v>
      </c>
      <c r="P44" s="233"/>
      <c r="Q44" s="225">
        <v>350</v>
      </c>
      <c r="R44" s="191"/>
      <c r="S44" s="237" t="s">
        <v>134</v>
      </c>
      <c r="T44" s="223" t="s">
        <v>251</v>
      </c>
      <c r="U44" s="233"/>
      <c r="V44" s="225">
        <v>50</v>
      </c>
      <c r="W44" s="852"/>
      <c r="X44" s="853"/>
      <c r="Y44" s="844" t="s">
        <v>256</v>
      </c>
      <c r="Z44" s="845"/>
      <c r="AA44" s="846"/>
      <c r="AB44" s="280">
        <f>SUM(AB34:AB43)</f>
        <v>650</v>
      </c>
      <c r="AC44" s="176">
        <f>SUM(AC34:AC43)</f>
        <v>0</v>
      </c>
    </row>
    <row r="45" spans="2:29" ht="15" customHeight="1" thickBot="1">
      <c r="B45" s="172" t="s">
        <v>134</v>
      </c>
      <c r="C45" s="277" t="s">
        <v>252</v>
      </c>
      <c r="D45" s="278"/>
      <c r="E45" s="279">
        <v>300</v>
      </c>
      <c r="F45" s="202"/>
      <c r="G45" s="854" t="s">
        <v>231</v>
      </c>
      <c r="H45" s="855"/>
      <c r="I45" s="223" t="s">
        <v>97</v>
      </c>
      <c r="J45" s="258"/>
      <c r="K45" s="225">
        <v>500</v>
      </c>
      <c r="L45" s="191"/>
      <c r="M45" s="221" t="s">
        <v>120</v>
      </c>
      <c r="N45" s="222"/>
      <c r="O45" s="223" t="s">
        <v>253</v>
      </c>
      <c r="P45" s="233"/>
      <c r="Q45" s="225">
        <v>200</v>
      </c>
      <c r="R45" s="191"/>
      <c r="S45" s="237" t="s">
        <v>254</v>
      </c>
      <c r="T45" s="223" t="s">
        <v>255</v>
      </c>
      <c r="U45" s="233"/>
      <c r="V45" s="225">
        <v>50</v>
      </c>
      <c r="W45" s="852"/>
      <c r="X45" s="853"/>
      <c r="Y45" s="856" t="s">
        <v>261</v>
      </c>
      <c r="Z45" s="857"/>
      <c r="AA45" s="858"/>
      <c r="AB45" s="281">
        <f>SUM(E30+K28+Q10+Q40+V25+AB14+AB31+AB44)</f>
        <v>32050</v>
      </c>
      <c r="AC45" s="282">
        <f>SUM(F30+L28+R10+R40+W25+AC14+AC31+AC44)</f>
        <v>0</v>
      </c>
    </row>
    <row r="46" spans="2:29" ht="15" customHeight="1">
      <c r="B46" s="221" t="s">
        <v>191</v>
      </c>
      <c r="C46" s="241" t="s">
        <v>257</v>
      </c>
      <c r="D46" s="258"/>
      <c r="E46" s="274">
        <v>150</v>
      </c>
      <c r="F46" s="190"/>
      <c r="G46" s="854" t="s">
        <v>258</v>
      </c>
      <c r="H46" s="855"/>
      <c r="I46" s="223" t="s">
        <v>98</v>
      </c>
      <c r="J46" s="258"/>
      <c r="K46" s="225">
        <v>50</v>
      </c>
      <c r="L46" s="191"/>
      <c r="M46" s="221" t="s">
        <v>145</v>
      </c>
      <c r="N46" s="222"/>
      <c r="O46" s="223" t="s">
        <v>259</v>
      </c>
      <c r="P46" s="233"/>
      <c r="Q46" s="225">
        <v>150</v>
      </c>
      <c r="R46" s="191"/>
      <c r="S46" s="237" t="s">
        <v>209</v>
      </c>
      <c r="T46" s="223" t="s">
        <v>260</v>
      </c>
      <c r="U46" s="233"/>
      <c r="V46" s="225">
        <v>50</v>
      </c>
      <c r="W46" s="852"/>
      <c r="X46" s="853"/>
      <c r="Y46" s="283" t="s">
        <v>267</v>
      </c>
      <c r="Z46" s="284"/>
      <c r="AA46" s="284"/>
      <c r="AB46" s="284"/>
      <c r="AC46" s="285"/>
    </row>
    <row r="47" spans="2:29" ht="15" customHeight="1">
      <c r="B47" s="221" t="s">
        <v>154</v>
      </c>
      <c r="C47" s="241" t="s">
        <v>262</v>
      </c>
      <c r="D47" s="273"/>
      <c r="E47" s="274">
        <v>600</v>
      </c>
      <c r="F47" s="190"/>
      <c r="G47" s="854" t="s">
        <v>263</v>
      </c>
      <c r="H47" s="855"/>
      <c r="I47" s="223" t="s">
        <v>47</v>
      </c>
      <c r="J47" s="258"/>
      <c r="K47" s="225">
        <v>100</v>
      </c>
      <c r="L47" s="191"/>
      <c r="M47" s="221" t="s">
        <v>120</v>
      </c>
      <c r="N47" s="222"/>
      <c r="O47" s="223" t="s">
        <v>264</v>
      </c>
      <c r="P47" s="233"/>
      <c r="Q47" s="225">
        <v>250</v>
      </c>
      <c r="R47" s="191"/>
      <c r="S47" s="237" t="s">
        <v>265</v>
      </c>
      <c r="T47" s="223" t="s">
        <v>266</v>
      </c>
      <c r="U47" s="233"/>
      <c r="V47" s="225">
        <v>50</v>
      </c>
      <c r="W47" s="852"/>
      <c r="X47" s="853"/>
      <c r="Y47" s="861" t="s">
        <v>284</v>
      </c>
      <c r="Z47" s="862"/>
      <c r="AA47" s="862"/>
      <c r="AB47" s="862"/>
      <c r="AC47" s="863"/>
    </row>
    <row r="48" spans="2:29" ht="15" customHeight="1" thickBot="1">
      <c r="B48" s="250" t="s">
        <v>169</v>
      </c>
      <c r="C48" s="286" t="s">
        <v>268</v>
      </c>
      <c r="D48" s="287"/>
      <c r="E48" s="288">
        <v>100</v>
      </c>
      <c r="F48" s="192"/>
      <c r="G48" s="859" t="s">
        <v>265</v>
      </c>
      <c r="H48" s="860"/>
      <c r="I48" s="286" t="s">
        <v>269</v>
      </c>
      <c r="J48" s="287"/>
      <c r="K48" s="289">
        <v>50</v>
      </c>
      <c r="L48" s="193"/>
      <c r="M48" s="250" t="s">
        <v>119</v>
      </c>
      <c r="N48" s="251"/>
      <c r="O48" s="286" t="s">
        <v>270</v>
      </c>
      <c r="P48" s="290"/>
      <c r="Q48" s="289">
        <v>100</v>
      </c>
      <c r="R48" s="193"/>
      <c r="S48" s="291" t="s">
        <v>177</v>
      </c>
      <c r="T48" s="286" t="s">
        <v>62</v>
      </c>
      <c r="U48" s="290"/>
      <c r="V48" s="289">
        <v>150</v>
      </c>
      <c r="W48" s="864"/>
      <c r="X48" s="865"/>
      <c r="Y48" s="314"/>
      <c r="Z48" s="315"/>
      <c r="AA48" s="315"/>
      <c r="AB48" s="315"/>
      <c r="AC48" s="5"/>
    </row>
    <row r="49" ht="4.5" customHeight="1"/>
    <row r="50" spans="1:30" ht="14.25">
      <c r="A50" s="152"/>
      <c r="B50" s="207" t="s">
        <v>271</v>
      </c>
      <c r="C50" s="153"/>
      <c r="D50" s="154"/>
      <c r="E50" s="153"/>
      <c r="F50" s="153"/>
      <c r="G50" s="153"/>
      <c r="H50" s="153"/>
      <c r="I50" s="154"/>
      <c r="J50" s="154"/>
      <c r="K50" s="153"/>
      <c r="L50" s="154"/>
      <c r="M50" s="153"/>
      <c r="N50" s="154"/>
      <c r="O50" s="153"/>
      <c r="P50" s="154"/>
      <c r="Q50" s="154"/>
      <c r="R50" s="153"/>
      <c r="S50" s="153"/>
      <c r="T50" s="154"/>
      <c r="U50" s="153"/>
      <c r="V50" s="154"/>
      <c r="W50" s="153"/>
      <c r="X50" s="154"/>
      <c r="Y50" s="154"/>
      <c r="Z50" s="155"/>
      <c r="AA50" s="154"/>
      <c r="AB50" s="156" t="s">
        <v>289</v>
      </c>
      <c r="AC50" s="157" t="s">
        <v>272</v>
      </c>
      <c r="AD50" s="154"/>
    </row>
    <row r="51" ht="5.25" customHeight="1"/>
  </sheetData>
  <sheetProtection/>
  <mergeCells count="112">
    <mergeCell ref="W38:X38"/>
    <mergeCell ref="W39:X39"/>
    <mergeCell ref="W40:X40"/>
    <mergeCell ref="W20:X20"/>
    <mergeCell ref="W41:X41"/>
    <mergeCell ref="W42:X42"/>
    <mergeCell ref="W28:X28"/>
    <mergeCell ref="W29:X29"/>
    <mergeCell ref="W30:X30"/>
    <mergeCell ref="W31:X31"/>
    <mergeCell ref="W35:X35"/>
    <mergeCell ref="W36:X36"/>
    <mergeCell ref="W37:X37"/>
    <mergeCell ref="W9:X9"/>
    <mergeCell ref="W10:X10"/>
    <mergeCell ref="W11:X11"/>
    <mergeCell ref="W12:X12"/>
    <mergeCell ref="G47:H47"/>
    <mergeCell ref="G48:H48"/>
    <mergeCell ref="Y47:AC47"/>
    <mergeCell ref="W46:X46"/>
    <mergeCell ref="W47:X47"/>
    <mergeCell ref="W48:X48"/>
    <mergeCell ref="G46:H46"/>
    <mergeCell ref="Y44:AA44"/>
    <mergeCell ref="W43:X43"/>
    <mergeCell ref="W44:X44"/>
    <mergeCell ref="W45:X45"/>
    <mergeCell ref="Y45:AA45"/>
    <mergeCell ref="G41:H41"/>
    <mergeCell ref="M41:R42"/>
    <mergeCell ref="G42:H42"/>
    <mergeCell ref="G45:H45"/>
    <mergeCell ref="G43:H43"/>
    <mergeCell ref="G44:H44"/>
    <mergeCell ref="G36:H36"/>
    <mergeCell ref="G37:H37"/>
    <mergeCell ref="G38:H38"/>
    <mergeCell ref="M40:P40"/>
    <mergeCell ref="G39:H39"/>
    <mergeCell ref="G40:H40"/>
    <mergeCell ref="Y31:AA31"/>
    <mergeCell ref="G33:H33"/>
    <mergeCell ref="Y32:AC33"/>
    <mergeCell ref="G34:H34"/>
    <mergeCell ref="W32:X32"/>
    <mergeCell ref="W33:X33"/>
    <mergeCell ref="W34:X34"/>
    <mergeCell ref="G35:H35"/>
    <mergeCell ref="G28:J28"/>
    <mergeCell ref="G29:L30"/>
    <mergeCell ref="B30:D30"/>
    <mergeCell ref="B31:F32"/>
    <mergeCell ref="G31:H31"/>
    <mergeCell ref="G32:H32"/>
    <mergeCell ref="G25:H25"/>
    <mergeCell ref="S25:U25"/>
    <mergeCell ref="G26:H26"/>
    <mergeCell ref="S26:X27"/>
    <mergeCell ref="W25:X25"/>
    <mergeCell ref="W23:X23"/>
    <mergeCell ref="W24:X24"/>
    <mergeCell ref="G13:H13"/>
    <mergeCell ref="G14:H14"/>
    <mergeCell ref="W21:X21"/>
    <mergeCell ref="W22:X22"/>
    <mergeCell ref="W13:X13"/>
    <mergeCell ref="W17:X17"/>
    <mergeCell ref="W18:X18"/>
    <mergeCell ref="W19:X19"/>
    <mergeCell ref="Y14:AA14"/>
    <mergeCell ref="G15:H15"/>
    <mergeCell ref="Y15:AC16"/>
    <mergeCell ref="W16:X16"/>
    <mergeCell ref="W14:X14"/>
    <mergeCell ref="W15:X15"/>
    <mergeCell ref="G11:H11"/>
    <mergeCell ref="M11:R12"/>
    <mergeCell ref="G12:H12"/>
    <mergeCell ref="W7:X7"/>
    <mergeCell ref="G8:H8"/>
    <mergeCell ref="M8:N8"/>
    <mergeCell ref="G9:H9"/>
    <mergeCell ref="G10:H10"/>
    <mergeCell ref="M10:P10"/>
    <mergeCell ref="W8:X8"/>
    <mergeCell ref="M5:P5"/>
    <mergeCell ref="B6:F7"/>
    <mergeCell ref="G6:H6"/>
    <mergeCell ref="M6:N6"/>
    <mergeCell ref="G7:H7"/>
    <mergeCell ref="M7:N7"/>
    <mergeCell ref="W6:X6"/>
    <mergeCell ref="V2:W2"/>
    <mergeCell ref="H2:M2"/>
    <mergeCell ref="N2:P2"/>
    <mergeCell ref="W5:X5"/>
    <mergeCell ref="X2:AB2"/>
    <mergeCell ref="Q3:U3"/>
    <mergeCell ref="V3:W3"/>
    <mergeCell ref="X3:AB3"/>
    <mergeCell ref="Y5:AA5"/>
    <mergeCell ref="H3:M3"/>
    <mergeCell ref="N3:P3"/>
    <mergeCell ref="S5:U5"/>
    <mergeCell ref="Q2:U2"/>
    <mergeCell ref="B2:E2"/>
    <mergeCell ref="F2:G2"/>
    <mergeCell ref="B3:E3"/>
    <mergeCell ref="F3:G3"/>
    <mergeCell ref="B5:D5"/>
    <mergeCell ref="G5:J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M35"/>
  <sheetViews>
    <sheetView showGridLines="0" showZeros="0" zoomScale="70" zoomScaleNormal="70" zoomScalePageLayoutView="0" workbookViewId="0" topLeftCell="A1">
      <selection activeCell="H2" sqref="H2:M2"/>
    </sheetView>
  </sheetViews>
  <sheetFormatPr defaultColWidth="9.00390625" defaultRowHeight="13.5"/>
  <cols>
    <col min="1" max="2" width="1.12109375" style="6" customWidth="1"/>
    <col min="3" max="3" width="11.625" style="6" customWidth="1"/>
    <col min="4" max="4" width="4.125" style="6" customWidth="1"/>
    <col min="5" max="5" width="7.75390625" style="6" customWidth="1"/>
    <col min="6" max="6" width="0.2421875" style="6" customWidth="1"/>
    <col min="7" max="7" width="8.625" style="6" customWidth="1"/>
    <col min="8" max="8" width="1.4921875" style="6" customWidth="1"/>
    <col min="9" max="9" width="1.25" style="6" customWidth="1"/>
    <col min="10" max="10" width="1.75390625" style="6" customWidth="1"/>
    <col min="11" max="11" width="10.25390625" style="6" customWidth="1"/>
    <col min="12" max="12" width="4.125" style="6" customWidth="1"/>
    <col min="13" max="13" width="7.75390625" style="6" customWidth="1"/>
    <col min="14" max="14" width="0.2421875" style="6" customWidth="1"/>
    <col min="15" max="15" width="8.625" style="6" customWidth="1"/>
    <col min="16" max="16" width="1.4921875" style="6" customWidth="1"/>
    <col min="17" max="17" width="1.12109375" style="6" customWidth="1"/>
    <col min="18" max="18" width="3.625" style="6" customWidth="1"/>
    <col min="19" max="19" width="8.625" style="6" customWidth="1"/>
    <col min="20" max="20" width="4.125" style="6" customWidth="1"/>
    <col min="21" max="21" width="7.625" style="6" customWidth="1"/>
    <col min="22" max="22" width="0.2421875" style="6" customWidth="1"/>
    <col min="23" max="23" width="7.625" style="6" customWidth="1"/>
    <col min="24" max="24" width="1.4921875" style="6" customWidth="1"/>
    <col min="25" max="25" width="1.12109375" style="6" customWidth="1"/>
    <col min="26" max="26" width="11.625" style="6" customWidth="1"/>
    <col min="27" max="27" width="4.125" style="6" customWidth="1"/>
    <col min="28" max="28" width="7.75390625" style="6" customWidth="1"/>
    <col min="29" max="29" width="0.2421875" style="6" customWidth="1"/>
    <col min="30" max="30" width="4.625" style="6" customWidth="1"/>
    <col min="31" max="31" width="3.625" style="6" customWidth="1"/>
    <col min="32" max="32" width="1.4921875" style="6" customWidth="1"/>
    <col min="33" max="33" width="1.12109375" style="6" customWidth="1"/>
    <col min="34" max="34" width="11.50390625" style="6" customWidth="1"/>
    <col min="35" max="35" width="4.125" style="6" customWidth="1"/>
    <col min="36" max="36" width="7.75390625" style="6" customWidth="1"/>
    <col min="37" max="37" width="0.2421875" style="6" customWidth="1"/>
    <col min="38" max="38" width="7.25390625" style="6" customWidth="1"/>
    <col min="39" max="39" width="1.37890625" style="6" customWidth="1"/>
    <col min="40" max="16384" width="9.00390625" style="6" customWidth="1"/>
  </cols>
  <sheetData>
    <row r="1" spans="3:38" s="14" customFormat="1" ht="15" customHeight="1" thickBot="1">
      <c r="C1" s="18"/>
      <c r="AH1" s="8"/>
      <c r="AJ1" s="6"/>
      <c r="AL1" s="6"/>
    </row>
    <row r="2" spans="2:39" ht="36" customHeight="1">
      <c r="B2" s="913" t="s">
        <v>5</v>
      </c>
      <c r="C2" s="913"/>
      <c r="D2" s="913"/>
      <c r="E2" s="913"/>
      <c r="G2" s="914" t="s">
        <v>6</v>
      </c>
      <c r="H2" s="915"/>
      <c r="I2" s="915"/>
      <c r="J2" s="916"/>
      <c r="K2" s="917"/>
      <c r="L2" s="918"/>
      <c r="M2" s="918"/>
      <c r="N2" s="918"/>
      <c r="O2" s="918"/>
      <c r="P2" s="918"/>
      <c r="Q2" s="918"/>
      <c r="R2" s="919"/>
      <c r="S2" s="920" t="s">
        <v>7</v>
      </c>
      <c r="T2" s="916"/>
      <c r="U2" s="917"/>
      <c r="V2" s="918"/>
      <c r="W2" s="918"/>
      <c r="X2" s="918"/>
      <c r="Y2" s="918"/>
      <c r="Z2" s="918"/>
      <c r="AA2" s="919"/>
      <c r="AB2" s="920" t="s">
        <v>8</v>
      </c>
      <c r="AC2" s="915"/>
      <c r="AD2" s="916"/>
      <c r="AE2" s="926"/>
      <c r="AF2" s="927"/>
      <c r="AG2" s="927"/>
      <c r="AH2" s="927"/>
      <c r="AI2" s="927"/>
      <c r="AJ2" s="927"/>
      <c r="AK2" s="927"/>
      <c r="AL2" s="927"/>
      <c r="AM2" s="928"/>
    </row>
    <row r="3" spans="2:39" ht="36" customHeight="1" thickBot="1">
      <c r="B3" s="15"/>
      <c r="C3" s="15"/>
      <c r="D3" s="15"/>
      <c r="E3" s="15"/>
      <c r="G3" s="904" t="s">
        <v>9</v>
      </c>
      <c r="H3" s="905"/>
      <c r="I3" s="905"/>
      <c r="J3" s="906"/>
      <c r="K3" s="907"/>
      <c r="L3" s="908"/>
      <c r="M3" s="908"/>
      <c r="N3" s="908"/>
      <c r="O3" s="908"/>
      <c r="P3" s="908"/>
      <c r="Q3" s="908"/>
      <c r="R3" s="909"/>
      <c r="S3" s="910" t="s">
        <v>10</v>
      </c>
      <c r="T3" s="906"/>
      <c r="U3" s="921"/>
      <c r="V3" s="922"/>
      <c r="W3" s="922"/>
      <c r="X3" s="922"/>
      <c r="Y3" s="922"/>
      <c r="Z3" s="922"/>
      <c r="AA3" s="923"/>
      <c r="AB3" s="910" t="s">
        <v>11</v>
      </c>
      <c r="AC3" s="905"/>
      <c r="AD3" s="906"/>
      <c r="AE3" s="924">
        <f>SUM(AL19+AL34)</f>
        <v>0</v>
      </c>
      <c r="AF3" s="925"/>
      <c r="AG3" s="925"/>
      <c r="AH3" s="925"/>
      <c r="AI3" s="925"/>
      <c r="AJ3" s="925"/>
      <c r="AK3" s="16"/>
      <c r="AL3" s="929" t="s">
        <v>2</v>
      </c>
      <c r="AM3" s="930"/>
    </row>
    <row r="4" spans="3:39" ht="21" customHeight="1" thickBot="1">
      <c r="C4" s="17"/>
      <c r="R4" s="14"/>
      <c r="S4" s="14"/>
      <c r="W4" s="18"/>
      <c r="AG4" s="14"/>
      <c r="AH4" s="14"/>
      <c r="AI4" s="14"/>
      <c r="AJ4" s="14"/>
      <c r="AK4" s="14"/>
      <c r="AL4" s="14"/>
      <c r="AM4" s="14"/>
    </row>
    <row r="5" spans="2:39" ht="24" customHeight="1" thickBot="1">
      <c r="B5" s="868" t="s">
        <v>0</v>
      </c>
      <c r="C5" s="866"/>
      <c r="D5" s="866"/>
      <c r="E5" s="866"/>
      <c r="F5" s="866"/>
      <c r="G5" s="866"/>
      <c r="H5" s="866"/>
      <c r="I5" s="868" t="s">
        <v>82</v>
      </c>
      <c r="J5" s="866"/>
      <c r="K5" s="866"/>
      <c r="L5" s="866"/>
      <c r="M5" s="866"/>
      <c r="N5" s="866"/>
      <c r="O5" s="866"/>
      <c r="P5" s="899"/>
      <c r="Q5" s="866" t="s">
        <v>12</v>
      </c>
      <c r="R5" s="866"/>
      <c r="S5" s="866"/>
      <c r="T5" s="866"/>
      <c r="U5" s="866"/>
      <c r="V5" s="866"/>
      <c r="W5" s="866"/>
      <c r="X5" s="866"/>
      <c r="Y5" s="868" t="s">
        <v>13</v>
      </c>
      <c r="Z5" s="866"/>
      <c r="AA5" s="866"/>
      <c r="AB5" s="866"/>
      <c r="AC5" s="866"/>
      <c r="AD5" s="866"/>
      <c r="AE5" s="866"/>
      <c r="AF5" s="911"/>
      <c r="AG5" s="866" t="s">
        <v>14</v>
      </c>
      <c r="AH5" s="866"/>
      <c r="AI5" s="866"/>
      <c r="AJ5" s="866"/>
      <c r="AK5" s="866"/>
      <c r="AL5" s="866"/>
      <c r="AM5" s="911"/>
    </row>
    <row r="6" spans="2:39" ht="24" customHeight="1">
      <c r="B6" s="912" t="s">
        <v>15</v>
      </c>
      <c r="C6" s="896"/>
      <c r="D6" s="897"/>
      <c r="E6" s="898" t="s">
        <v>16</v>
      </c>
      <c r="F6" s="896"/>
      <c r="G6" s="104"/>
      <c r="H6" s="14"/>
      <c r="I6" s="900" t="s">
        <v>15</v>
      </c>
      <c r="J6" s="901"/>
      <c r="K6" s="901"/>
      <c r="L6" s="903"/>
      <c r="M6" s="19" t="s">
        <v>16</v>
      </c>
      <c r="N6" s="21"/>
      <c r="O6" s="20"/>
      <c r="P6" s="22"/>
      <c r="Q6" s="896" t="s">
        <v>15</v>
      </c>
      <c r="R6" s="896"/>
      <c r="S6" s="896"/>
      <c r="T6" s="897"/>
      <c r="U6" s="898" t="s">
        <v>16</v>
      </c>
      <c r="V6" s="897"/>
      <c r="W6" s="14"/>
      <c r="X6" s="14"/>
      <c r="Y6" s="900" t="s">
        <v>15</v>
      </c>
      <c r="Z6" s="901"/>
      <c r="AA6" s="901"/>
      <c r="AB6" s="902" t="s">
        <v>16</v>
      </c>
      <c r="AC6" s="903"/>
      <c r="AD6" s="20"/>
      <c r="AE6" s="20"/>
      <c r="AF6" s="22"/>
      <c r="AG6" s="896" t="s">
        <v>15</v>
      </c>
      <c r="AH6" s="896"/>
      <c r="AI6" s="897"/>
      <c r="AJ6" s="898" t="s">
        <v>16</v>
      </c>
      <c r="AK6" s="897"/>
      <c r="AL6" s="14"/>
      <c r="AM6" s="27"/>
    </row>
    <row r="7" spans="2:39" ht="35.25" customHeight="1" thickBot="1">
      <c r="B7" s="75"/>
      <c r="C7" s="24" t="s">
        <v>102</v>
      </c>
      <c r="D7" s="76"/>
      <c r="E7" s="24"/>
      <c r="F7" s="26"/>
      <c r="G7" s="884" t="s">
        <v>55</v>
      </c>
      <c r="H7" s="884"/>
      <c r="I7" s="76"/>
      <c r="J7" s="76"/>
      <c r="K7" s="885">
        <f>SUM(AJ19)</f>
        <v>13550</v>
      </c>
      <c r="L7" s="885"/>
      <c r="M7" s="105" t="s">
        <v>2</v>
      </c>
      <c r="N7" s="76"/>
      <c r="O7" s="136" t="s">
        <v>77</v>
      </c>
      <c r="P7" s="76"/>
      <c r="Q7" s="76"/>
      <c r="R7" s="137"/>
      <c r="S7" s="137"/>
      <c r="T7" s="76"/>
      <c r="U7" s="137"/>
      <c r="V7" s="76"/>
      <c r="W7" s="137"/>
      <c r="X7" s="76"/>
      <c r="Y7" s="76"/>
      <c r="Z7" s="89"/>
      <c r="AA7" s="76"/>
      <c r="AB7" s="106"/>
      <c r="AC7" s="76"/>
      <c r="AD7" s="76"/>
      <c r="AE7" s="86"/>
      <c r="AF7" s="76"/>
      <c r="AG7" s="76"/>
      <c r="AH7" s="89"/>
      <c r="AI7" s="76"/>
      <c r="AJ7" s="106"/>
      <c r="AK7" s="76"/>
      <c r="AL7" s="86"/>
      <c r="AM7" s="77"/>
    </row>
    <row r="8" spans="2:39" s="33" customFormat="1" ht="19.5" customHeight="1">
      <c r="B8" s="28"/>
      <c r="C8" s="54" t="s">
        <v>78</v>
      </c>
      <c r="D8" s="29"/>
      <c r="E8" s="293">
        <v>950</v>
      </c>
      <c r="F8" s="93"/>
      <c r="G8" s="56"/>
      <c r="H8" s="138"/>
      <c r="I8" s="9"/>
      <c r="J8" s="10"/>
      <c r="K8" s="10"/>
      <c r="L8" s="10"/>
      <c r="M8" s="12"/>
      <c r="N8" s="11"/>
      <c r="O8" s="10"/>
      <c r="P8" s="139"/>
      <c r="Q8" s="28"/>
      <c r="R8" s="883" t="s">
        <v>78</v>
      </c>
      <c r="S8" s="883"/>
      <c r="T8" s="29"/>
      <c r="U8" s="294">
        <v>2850</v>
      </c>
      <c r="V8" s="32"/>
      <c r="W8" s="296"/>
      <c r="X8" s="30"/>
      <c r="Y8" s="29"/>
      <c r="Z8" s="54" t="s">
        <v>78</v>
      </c>
      <c r="AA8" s="32" t="s">
        <v>51</v>
      </c>
      <c r="AB8" s="300">
        <v>4700</v>
      </c>
      <c r="AC8" s="29"/>
      <c r="AD8" s="931"/>
      <c r="AE8" s="932"/>
      <c r="AF8" s="29"/>
      <c r="AG8" s="28"/>
      <c r="AH8" s="54" t="s">
        <v>79</v>
      </c>
      <c r="AI8" s="32"/>
      <c r="AJ8" s="300">
        <v>2350</v>
      </c>
      <c r="AK8" s="29"/>
      <c r="AL8" s="173"/>
      <c r="AM8" s="30"/>
    </row>
    <row r="9" spans="2:39" s="33" customFormat="1" ht="19.5" customHeight="1">
      <c r="B9" s="34"/>
      <c r="C9" s="62"/>
      <c r="D9" s="39"/>
      <c r="E9" s="47"/>
      <c r="F9" s="95"/>
      <c r="G9" s="114"/>
      <c r="H9" s="115"/>
      <c r="I9" s="39"/>
      <c r="J9" s="874"/>
      <c r="K9" s="874"/>
      <c r="L9" s="40"/>
      <c r="M9" s="117"/>
      <c r="N9" s="39"/>
      <c r="O9" s="35"/>
      <c r="P9" s="39"/>
      <c r="Q9" s="34"/>
      <c r="R9" s="874" t="s">
        <v>80</v>
      </c>
      <c r="S9" s="874"/>
      <c r="T9" s="39"/>
      <c r="U9" s="295">
        <v>550</v>
      </c>
      <c r="V9" s="40"/>
      <c r="W9" s="297"/>
      <c r="X9" s="37"/>
      <c r="Y9" s="39"/>
      <c r="Z9" s="64"/>
      <c r="AA9" s="40"/>
      <c r="AB9" s="117"/>
      <c r="AC9" s="39"/>
      <c r="AD9" s="933"/>
      <c r="AE9" s="934"/>
      <c r="AF9" s="39"/>
      <c r="AG9" s="34"/>
      <c r="AH9" s="886" t="s">
        <v>81</v>
      </c>
      <c r="AI9" s="887"/>
      <c r="AJ9" s="117">
        <v>1800</v>
      </c>
      <c r="AK9" s="39"/>
      <c r="AL9" s="175"/>
      <c r="AM9" s="37"/>
    </row>
    <row r="10" spans="2:39" s="33" customFormat="1" ht="19.5" customHeight="1">
      <c r="B10" s="34"/>
      <c r="C10" s="62"/>
      <c r="D10" s="39"/>
      <c r="E10" s="51"/>
      <c r="F10" s="45"/>
      <c r="G10" s="62"/>
      <c r="H10" s="61"/>
      <c r="I10" s="39"/>
      <c r="J10" s="874"/>
      <c r="K10" s="874"/>
      <c r="L10" s="40"/>
      <c r="M10" s="65"/>
      <c r="N10" s="39"/>
      <c r="O10" s="48"/>
      <c r="P10" s="39"/>
      <c r="Q10" s="34"/>
      <c r="R10" s="62"/>
      <c r="S10" s="62"/>
      <c r="T10" s="39"/>
      <c r="U10" s="48"/>
      <c r="V10" s="40"/>
      <c r="W10" s="297"/>
      <c r="X10" s="37"/>
      <c r="Y10" s="39"/>
      <c r="Z10" s="62"/>
      <c r="AA10" s="40"/>
      <c r="AB10" s="65"/>
      <c r="AC10" s="39"/>
      <c r="AD10" s="933"/>
      <c r="AE10" s="934"/>
      <c r="AF10" s="39"/>
      <c r="AG10" s="34"/>
      <c r="AH10" s="39"/>
      <c r="AI10" s="40"/>
      <c r="AJ10" s="301"/>
      <c r="AK10" s="39"/>
      <c r="AL10" s="175"/>
      <c r="AM10" s="37"/>
    </row>
    <row r="11" spans="2:39" s="33" customFormat="1" ht="19.5" customHeight="1">
      <c r="B11" s="34"/>
      <c r="C11" s="62"/>
      <c r="D11" s="39"/>
      <c r="E11" s="51"/>
      <c r="F11" s="45"/>
      <c r="G11" s="62"/>
      <c r="H11" s="61"/>
      <c r="I11" s="39"/>
      <c r="J11" s="38"/>
      <c r="K11" s="38"/>
      <c r="L11" s="40"/>
      <c r="M11" s="65"/>
      <c r="N11" s="39"/>
      <c r="O11" s="48"/>
      <c r="P11" s="39"/>
      <c r="Q11" s="34"/>
      <c r="R11" s="62"/>
      <c r="S11" s="62"/>
      <c r="T11" s="39"/>
      <c r="U11" s="51"/>
      <c r="V11" s="40"/>
      <c r="W11" s="297"/>
      <c r="X11" s="37"/>
      <c r="Y11" s="39"/>
      <c r="Z11" s="62"/>
      <c r="AA11" s="40"/>
      <c r="AB11" s="65"/>
      <c r="AC11" s="39"/>
      <c r="AD11" s="933"/>
      <c r="AE11" s="934"/>
      <c r="AF11" s="39"/>
      <c r="AG11" s="34"/>
      <c r="AH11" s="38"/>
      <c r="AI11" s="40"/>
      <c r="AJ11" s="117"/>
      <c r="AK11" s="39"/>
      <c r="AL11" s="175"/>
      <c r="AM11" s="37"/>
    </row>
    <row r="12" spans="2:39" s="33" customFormat="1" ht="19.5" customHeight="1" thickBot="1">
      <c r="B12" s="34"/>
      <c r="C12" s="62"/>
      <c r="D12" s="39"/>
      <c r="E12" s="51"/>
      <c r="F12" s="45"/>
      <c r="G12" s="62"/>
      <c r="H12" s="61"/>
      <c r="I12" s="39"/>
      <c r="J12" s="38"/>
      <c r="K12" s="38"/>
      <c r="L12" s="40"/>
      <c r="M12" s="65"/>
      <c r="N12" s="39"/>
      <c r="O12" s="48"/>
      <c r="P12" s="39"/>
      <c r="Q12" s="34"/>
      <c r="R12" s="62"/>
      <c r="S12" s="62"/>
      <c r="T12" s="39"/>
      <c r="U12" s="51"/>
      <c r="V12" s="40"/>
      <c r="W12" s="297"/>
      <c r="X12" s="37"/>
      <c r="Y12" s="39"/>
      <c r="Z12" s="62"/>
      <c r="AA12" s="40"/>
      <c r="AB12" s="65"/>
      <c r="AC12" s="39"/>
      <c r="AD12" s="933"/>
      <c r="AE12" s="934"/>
      <c r="AF12" s="39"/>
      <c r="AG12" s="34"/>
      <c r="AH12" s="38"/>
      <c r="AI12" s="40"/>
      <c r="AJ12" s="117"/>
      <c r="AK12" s="39"/>
      <c r="AL12" s="175"/>
      <c r="AM12" s="37"/>
    </row>
    <row r="13" spans="2:39" s="33" customFormat="1" ht="19.5" customHeight="1" thickBot="1">
      <c r="B13" s="879" t="s">
        <v>83</v>
      </c>
      <c r="C13" s="880"/>
      <c r="D13" s="880"/>
      <c r="E13" s="880"/>
      <c r="F13" s="880"/>
      <c r="G13" s="880"/>
      <c r="H13" s="881"/>
      <c r="I13" s="39"/>
      <c r="J13" s="38"/>
      <c r="K13" s="38"/>
      <c r="L13" s="40"/>
      <c r="M13" s="65"/>
      <c r="N13" s="39"/>
      <c r="O13" s="48"/>
      <c r="P13" s="39"/>
      <c r="Q13" s="34"/>
      <c r="R13" s="62"/>
      <c r="S13" s="62"/>
      <c r="T13" s="39"/>
      <c r="U13" s="51"/>
      <c r="V13" s="40"/>
      <c r="W13" s="297"/>
      <c r="X13" s="37"/>
      <c r="Y13" s="39"/>
      <c r="Z13" s="62"/>
      <c r="AA13" s="40"/>
      <c r="AB13" s="65"/>
      <c r="AC13" s="39"/>
      <c r="AD13" s="933"/>
      <c r="AE13" s="934"/>
      <c r="AF13" s="39"/>
      <c r="AG13" s="34"/>
      <c r="AH13" s="38"/>
      <c r="AI13" s="40"/>
      <c r="AJ13" s="117"/>
      <c r="AK13" s="39"/>
      <c r="AL13" s="175"/>
      <c r="AM13" s="37"/>
    </row>
    <row r="14" spans="2:39" s="33" customFormat="1" ht="19.5" customHeight="1">
      <c r="B14" s="110"/>
      <c r="C14" s="38" t="s">
        <v>84</v>
      </c>
      <c r="D14" s="79"/>
      <c r="E14" s="87">
        <v>350</v>
      </c>
      <c r="F14" s="147"/>
      <c r="G14" s="148"/>
      <c r="H14" s="149"/>
      <c r="I14" s="39"/>
      <c r="J14" s="38"/>
      <c r="K14" s="38"/>
      <c r="L14" s="40"/>
      <c r="M14" s="65"/>
      <c r="N14" s="39"/>
      <c r="O14" s="48"/>
      <c r="P14" s="39"/>
      <c r="Q14" s="34"/>
      <c r="R14" s="62"/>
      <c r="S14" s="62"/>
      <c r="T14" s="39"/>
      <c r="U14" s="51"/>
      <c r="V14" s="40"/>
      <c r="W14" s="297"/>
      <c r="X14" s="37"/>
      <c r="Y14" s="39"/>
      <c r="Z14" s="62"/>
      <c r="AA14" s="40"/>
      <c r="AB14" s="65"/>
      <c r="AC14" s="39"/>
      <c r="AD14" s="933"/>
      <c r="AE14" s="934"/>
      <c r="AF14" s="39"/>
      <c r="AG14" s="34"/>
      <c r="AH14" s="38"/>
      <c r="AI14" s="40"/>
      <c r="AJ14" s="117"/>
      <c r="AK14" s="39"/>
      <c r="AL14" s="175"/>
      <c r="AM14" s="37"/>
    </row>
    <row r="15" spans="2:39" s="33" customFormat="1" ht="19.5" customHeight="1">
      <c r="B15" s="81"/>
      <c r="C15" s="38"/>
      <c r="D15" s="79"/>
      <c r="E15" s="87"/>
      <c r="F15" s="134"/>
      <c r="G15" s="120"/>
      <c r="H15" s="128"/>
      <c r="I15" s="39"/>
      <c r="J15" s="39"/>
      <c r="K15" s="50"/>
      <c r="L15" s="40"/>
      <c r="M15" s="140"/>
      <c r="N15" s="39"/>
      <c r="O15" s="132"/>
      <c r="P15" s="39"/>
      <c r="Q15" s="34"/>
      <c r="R15" s="43"/>
      <c r="S15" s="43"/>
      <c r="T15" s="39"/>
      <c r="U15" s="124"/>
      <c r="V15" s="40"/>
      <c r="W15" s="297"/>
      <c r="X15" s="37"/>
      <c r="Y15" s="39"/>
      <c r="Z15" s="43"/>
      <c r="AA15" s="40"/>
      <c r="AB15" s="41"/>
      <c r="AC15" s="39"/>
      <c r="AD15" s="933"/>
      <c r="AE15" s="934"/>
      <c r="AF15" s="39"/>
      <c r="AG15" s="34"/>
      <c r="AH15" s="36"/>
      <c r="AI15" s="40"/>
      <c r="AJ15" s="80"/>
      <c r="AK15" s="39"/>
      <c r="AL15" s="175"/>
      <c r="AM15" s="37"/>
    </row>
    <row r="16" spans="2:39" s="33" customFormat="1" ht="19.5" customHeight="1">
      <c r="B16" s="81"/>
      <c r="C16" s="97"/>
      <c r="D16" s="79"/>
      <c r="E16" s="87"/>
      <c r="F16" s="134"/>
      <c r="G16" s="120"/>
      <c r="H16" s="128"/>
      <c r="I16" s="79"/>
      <c r="J16" s="79"/>
      <c r="K16" s="120"/>
      <c r="L16" s="83"/>
      <c r="M16" s="141"/>
      <c r="N16" s="79"/>
      <c r="O16" s="133"/>
      <c r="P16" s="79"/>
      <c r="Q16" s="81"/>
      <c r="R16" s="82"/>
      <c r="S16" s="82"/>
      <c r="T16" s="79"/>
      <c r="U16" s="131"/>
      <c r="V16" s="83"/>
      <c r="W16" s="298"/>
      <c r="X16" s="85"/>
      <c r="Y16" s="79"/>
      <c r="Z16" s="82"/>
      <c r="AA16" s="83"/>
      <c r="AB16" s="142"/>
      <c r="AC16" s="79"/>
      <c r="AD16" s="933"/>
      <c r="AE16" s="934"/>
      <c r="AF16" s="79"/>
      <c r="AG16" s="81"/>
      <c r="AH16" s="78"/>
      <c r="AI16" s="83"/>
      <c r="AJ16" s="84"/>
      <c r="AK16" s="79"/>
      <c r="AL16" s="171"/>
      <c r="AM16" s="85"/>
    </row>
    <row r="17" spans="2:39" s="33" customFormat="1" ht="19.5" customHeight="1" thickBot="1">
      <c r="B17" s="81"/>
      <c r="C17" s="82"/>
      <c r="D17" s="79"/>
      <c r="E17" s="127"/>
      <c r="F17" s="134"/>
      <c r="G17" s="120"/>
      <c r="H17" s="128"/>
      <c r="I17" s="79"/>
      <c r="J17" s="79"/>
      <c r="K17" s="120"/>
      <c r="L17" s="83"/>
      <c r="M17" s="141"/>
      <c r="N17" s="79"/>
      <c r="O17" s="133"/>
      <c r="P17" s="79"/>
      <c r="Q17" s="81"/>
      <c r="R17" s="82"/>
      <c r="S17" s="82"/>
      <c r="T17" s="79"/>
      <c r="U17" s="131"/>
      <c r="V17" s="83"/>
      <c r="W17" s="298"/>
      <c r="X17" s="85"/>
      <c r="Y17" s="79"/>
      <c r="Z17" s="82"/>
      <c r="AA17" s="83"/>
      <c r="AB17" s="142"/>
      <c r="AC17" s="79"/>
      <c r="AD17" s="299"/>
      <c r="AE17" s="135"/>
      <c r="AF17" s="79"/>
      <c r="AG17" s="81"/>
      <c r="AH17" s="88"/>
      <c r="AI17" s="83"/>
      <c r="AJ17" s="84"/>
      <c r="AK17" s="79"/>
      <c r="AL17" s="171"/>
      <c r="AM17" s="85"/>
    </row>
    <row r="18" spans="2:39" s="33" customFormat="1" ht="19.5" customHeight="1" thickBot="1">
      <c r="B18" s="868" t="s">
        <v>3</v>
      </c>
      <c r="C18" s="866"/>
      <c r="D18" s="867"/>
      <c r="E18" s="71">
        <f>SUM(E8:E15)</f>
        <v>1300</v>
      </c>
      <c r="F18" s="90"/>
      <c r="G18" s="70">
        <f>SUM(G8+G14)</f>
        <v>0</v>
      </c>
      <c r="H18" s="116"/>
      <c r="I18" s="866"/>
      <c r="J18" s="866"/>
      <c r="K18" s="866"/>
      <c r="L18" s="867"/>
      <c r="M18" s="69"/>
      <c r="N18" s="109"/>
      <c r="O18" s="92"/>
      <c r="P18" s="109"/>
      <c r="Q18" s="868" t="s">
        <v>3</v>
      </c>
      <c r="R18" s="866"/>
      <c r="S18" s="866"/>
      <c r="T18" s="867"/>
      <c r="U18" s="71">
        <f>SUM(U8:U15)</f>
        <v>3400</v>
      </c>
      <c r="V18" s="107"/>
      <c r="W18" s="70">
        <f>SUM(W8:W17)</f>
        <v>0</v>
      </c>
      <c r="X18" s="108"/>
      <c r="Y18" s="866" t="s">
        <v>3</v>
      </c>
      <c r="Z18" s="866"/>
      <c r="AA18" s="867"/>
      <c r="AB18" s="69">
        <f>SUM(AB8:AB15)</f>
        <v>4700</v>
      </c>
      <c r="AC18" s="109"/>
      <c r="AD18" s="872">
        <f>SUM(AD8:AE17)</f>
        <v>0</v>
      </c>
      <c r="AE18" s="873"/>
      <c r="AF18" s="109"/>
      <c r="AG18" s="868" t="s">
        <v>3</v>
      </c>
      <c r="AH18" s="866"/>
      <c r="AI18" s="867"/>
      <c r="AJ18" s="69">
        <f>SUM(AJ8:AJ15)</f>
        <v>4150</v>
      </c>
      <c r="AK18" s="109"/>
      <c r="AL18" s="302"/>
      <c r="AM18" s="108"/>
    </row>
    <row r="19" spans="2:39" s="33" customFormat="1" ht="19.5" customHeight="1" thickBot="1">
      <c r="B19" s="110"/>
      <c r="C19" s="888" t="s">
        <v>85</v>
      </c>
      <c r="D19" s="888"/>
      <c r="E19" s="888"/>
      <c r="F19" s="25"/>
      <c r="G19" s="889" t="s">
        <v>55</v>
      </c>
      <c r="H19" s="889"/>
      <c r="I19" s="42"/>
      <c r="J19" s="42"/>
      <c r="K19" s="891">
        <f>AJ34</f>
        <v>14600</v>
      </c>
      <c r="L19" s="891"/>
      <c r="M19" s="894" t="s">
        <v>2</v>
      </c>
      <c r="N19" s="42"/>
      <c r="O19" s="14"/>
      <c r="P19" s="42"/>
      <c r="Q19" s="42"/>
      <c r="R19" s="14"/>
      <c r="S19" s="14"/>
      <c r="T19" s="42"/>
      <c r="U19" s="14"/>
      <c r="V19" s="42"/>
      <c r="W19" s="14"/>
      <c r="X19" s="42"/>
      <c r="Y19" s="42"/>
      <c r="Z19" s="7"/>
      <c r="AA19" s="42"/>
      <c r="AB19" s="102"/>
      <c r="AC19" s="42"/>
      <c r="AD19" s="42"/>
      <c r="AE19" s="67"/>
      <c r="AF19" s="42"/>
      <c r="AG19" s="869" t="s">
        <v>4</v>
      </c>
      <c r="AH19" s="870"/>
      <c r="AI19" s="871"/>
      <c r="AJ19" s="143">
        <f>E18+U18+AB18+AJ18</f>
        <v>13550</v>
      </c>
      <c r="AK19" s="144"/>
      <c r="AL19" s="177">
        <f>SUM(G18+W18+AD18+AL18)</f>
        <v>0</v>
      </c>
      <c r="AM19" s="145"/>
    </row>
    <row r="20" spans="2:39" ht="15.75" customHeight="1" thickBot="1">
      <c r="B20" s="23"/>
      <c r="C20" s="888"/>
      <c r="D20" s="888"/>
      <c r="E20" s="888"/>
      <c r="F20" s="25"/>
      <c r="G20" s="890"/>
      <c r="H20" s="890"/>
      <c r="I20" s="14"/>
      <c r="J20" s="14"/>
      <c r="K20" s="892"/>
      <c r="L20" s="893"/>
      <c r="M20" s="895"/>
      <c r="N20" s="14"/>
      <c r="O20" s="52"/>
      <c r="P20" s="14"/>
      <c r="Q20" s="14"/>
      <c r="R20" s="7"/>
      <c r="S20" s="7"/>
      <c r="T20" s="14"/>
      <c r="U20" s="103"/>
      <c r="V20" s="14"/>
      <c r="W20" s="52"/>
      <c r="X20" s="14"/>
      <c r="Y20" s="14"/>
      <c r="Z20" s="7"/>
      <c r="AA20" s="14"/>
      <c r="AB20" s="103"/>
      <c r="AC20" s="14"/>
      <c r="AD20" s="14"/>
      <c r="AE20" s="52"/>
      <c r="AF20" s="14"/>
      <c r="AG20" s="14"/>
      <c r="AH20" s="7"/>
      <c r="AI20" s="14"/>
      <c r="AJ20" s="103"/>
      <c r="AK20" s="14"/>
      <c r="AL20" s="52"/>
      <c r="AM20" s="27"/>
    </row>
    <row r="21" spans="2:39" ht="19.5" customHeight="1">
      <c r="B21" s="53"/>
      <c r="C21" s="58"/>
      <c r="D21" s="58"/>
      <c r="E21" s="94"/>
      <c r="F21" s="55"/>
      <c r="G21" s="58"/>
      <c r="H21" s="57"/>
      <c r="I21" s="9"/>
      <c r="J21" s="883" t="s">
        <v>86</v>
      </c>
      <c r="K21" s="883"/>
      <c r="L21" s="62"/>
      <c r="M21" s="295">
        <v>600</v>
      </c>
      <c r="N21" s="11"/>
      <c r="O21" s="292"/>
      <c r="P21" s="139"/>
      <c r="Q21" s="111"/>
      <c r="R21" s="883" t="s">
        <v>87</v>
      </c>
      <c r="S21" s="883"/>
      <c r="T21" s="13"/>
      <c r="U21" s="309">
        <v>1600</v>
      </c>
      <c r="V21" s="112"/>
      <c r="W21" s="174"/>
      <c r="X21" s="113"/>
      <c r="Y21" s="112"/>
      <c r="Z21" s="31" t="s">
        <v>87</v>
      </c>
      <c r="AA21" s="316" t="s">
        <v>281</v>
      </c>
      <c r="AB21" s="310">
        <v>1400</v>
      </c>
      <c r="AC21" s="13"/>
      <c r="AD21" s="931"/>
      <c r="AE21" s="932"/>
      <c r="AF21" s="113"/>
      <c r="AG21" s="112"/>
      <c r="AH21" s="31" t="s">
        <v>104</v>
      </c>
      <c r="AI21" s="112"/>
      <c r="AJ21" s="310">
        <v>2300</v>
      </c>
      <c r="AK21" s="13"/>
      <c r="AL21" s="313"/>
      <c r="AM21" s="113"/>
    </row>
    <row r="22" spans="2:39" ht="19.5" customHeight="1">
      <c r="B22" s="59"/>
      <c r="C22" s="62"/>
      <c r="D22" s="62"/>
      <c r="E22" s="96"/>
      <c r="F22" s="60"/>
      <c r="G22" s="62"/>
      <c r="H22" s="61"/>
      <c r="I22" s="59"/>
      <c r="J22" s="874"/>
      <c r="K22" s="874"/>
      <c r="L22" s="62"/>
      <c r="M22" s="295"/>
      <c r="N22" s="60"/>
      <c r="O22" s="49"/>
      <c r="P22" s="62"/>
      <c r="Q22" s="59"/>
      <c r="R22" s="874" t="s">
        <v>88</v>
      </c>
      <c r="S22" s="874"/>
      <c r="U22" s="51">
        <v>150</v>
      </c>
      <c r="V22" s="62"/>
      <c r="W22" s="175"/>
      <c r="X22" s="61"/>
      <c r="Y22" s="62"/>
      <c r="Z22" s="38" t="s">
        <v>90</v>
      </c>
      <c r="AA22" s="62" t="s">
        <v>91</v>
      </c>
      <c r="AB22" s="47">
        <v>600</v>
      </c>
      <c r="AC22" s="60"/>
      <c r="AD22" s="875"/>
      <c r="AE22" s="876"/>
      <c r="AF22" s="61"/>
      <c r="AG22" s="62"/>
      <c r="AH22" s="38" t="s">
        <v>105</v>
      </c>
      <c r="AI22" s="62"/>
      <c r="AJ22" s="47">
        <v>2950</v>
      </c>
      <c r="AK22" s="60"/>
      <c r="AL22" s="297"/>
      <c r="AM22" s="61"/>
    </row>
    <row r="23" spans="2:39" ht="19.5" customHeight="1">
      <c r="B23" s="23"/>
      <c r="C23" s="14"/>
      <c r="D23" s="14"/>
      <c r="E23" s="104"/>
      <c r="F23" s="66"/>
      <c r="G23" s="14"/>
      <c r="H23" s="27"/>
      <c r="I23" s="59"/>
      <c r="J23" s="874"/>
      <c r="K23" s="874"/>
      <c r="L23" s="76"/>
      <c r="M23" s="146"/>
      <c r="N23" s="60"/>
      <c r="O23" s="49"/>
      <c r="P23" s="62"/>
      <c r="Q23" s="59"/>
      <c r="R23" s="874" t="s">
        <v>105</v>
      </c>
      <c r="S23" s="874"/>
      <c r="T23" s="60"/>
      <c r="U23" s="117">
        <v>850</v>
      </c>
      <c r="V23" s="62"/>
      <c r="W23" s="175"/>
      <c r="X23" s="61"/>
      <c r="Y23" s="62"/>
      <c r="Z23" s="38" t="s">
        <v>106</v>
      </c>
      <c r="AA23" s="62"/>
      <c r="AB23" s="47">
        <v>1100</v>
      </c>
      <c r="AC23" s="60"/>
      <c r="AD23" s="875"/>
      <c r="AE23" s="876"/>
      <c r="AF23" s="61"/>
      <c r="AG23" s="62"/>
      <c r="AH23" s="38" t="s">
        <v>89</v>
      </c>
      <c r="AI23" s="62"/>
      <c r="AJ23" s="47">
        <v>1100</v>
      </c>
      <c r="AK23" s="60"/>
      <c r="AL23" s="297"/>
      <c r="AM23" s="61"/>
    </row>
    <row r="24" spans="2:39" ht="19.5" customHeight="1">
      <c r="B24" s="75"/>
      <c r="C24" s="76"/>
      <c r="D24" s="76"/>
      <c r="E24" s="100"/>
      <c r="F24" s="98"/>
      <c r="G24" s="76"/>
      <c r="H24" s="77"/>
      <c r="I24" s="59"/>
      <c r="J24" s="874"/>
      <c r="K24" s="874"/>
      <c r="L24" s="76"/>
      <c r="M24" s="146"/>
      <c r="N24" s="60"/>
      <c r="O24" s="49"/>
      <c r="P24" s="62"/>
      <c r="Q24" s="59"/>
      <c r="R24" s="874" t="s">
        <v>89</v>
      </c>
      <c r="S24" s="874"/>
      <c r="T24" s="60"/>
      <c r="U24" s="117">
        <v>850</v>
      </c>
      <c r="V24" s="62"/>
      <c r="W24" s="175"/>
      <c r="X24" s="61"/>
      <c r="Y24" s="62"/>
      <c r="Z24" s="38" t="s">
        <v>107</v>
      </c>
      <c r="AA24" s="62"/>
      <c r="AB24" s="47">
        <v>450</v>
      </c>
      <c r="AC24" s="60"/>
      <c r="AD24" s="875"/>
      <c r="AE24" s="876"/>
      <c r="AF24" s="61"/>
      <c r="AG24" s="62"/>
      <c r="AH24" s="38"/>
      <c r="AI24" s="62"/>
      <c r="AJ24" s="47"/>
      <c r="AK24" s="60"/>
      <c r="AL24" s="297"/>
      <c r="AM24" s="61"/>
    </row>
    <row r="25" spans="2:39" ht="19.5" customHeight="1" thickBot="1">
      <c r="B25" s="75"/>
      <c r="C25" s="76"/>
      <c r="D25" s="76"/>
      <c r="E25" s="100"/>
      <c r="F25" s="98"/>
      <c r="G25" s="76"/>
      <c r="H25" s="77"/>
      <c r="I25" s="75"/>
      <c r="J25" s="874"/>
      <c r="K25" s="874"/>
      <c r="L25" s="76"/>
      <c r="M25" s="146"/>
      <c r="N25" s="98"/>
      <c r="O25" s="99"/>
      <c r="P25" s="76"/>
      <c r="Q25" s="59"/>
      <c r="R25" s="64"/>
      <c r="S25" s="64"/>
      <c r="T25" s="60"/>
      <c r="U25" s="117"/>
      <c r="V25" s="62"/>
      <c r="W25" s="175"/>
      <c r="X25" s="61"/>
      <c r="Y25" s="62"/>
      <c r="AB25" s="96"/>
      <c r="AC25" s="60"/>
      <c r="AD25" s="875"/>
      <c r="AE25" s="876"/>
      <c r="AF25" s="61"/>
      <c r="AG25" s="62"/>
      <c r="AH25" s="64"/>
      <c r="AI25" s="62"/>
      <c r="AJ25" s="47"/>
      <c r="AK25" s="60"/>
      <c r="AL25" s="297"/>
      <c r="AM25" s="61"/>
    </row>
    <row r="26" spans="2:39" ht="19.5" customHeight="1" thickBot="1">
      <c r="B26" s="879" t="s">
        <v>83</v>
      </c>
      <c r="C26" s="880"/>
      <c r="D26" s="880"/>
      <c r="E26" s="880"/>
      <c r="F26" s="880"/>
      <c r="G26" s="880"/>
      <c r="H26" s="881"/>
      <c r="I26" s="75"/>
      <c r="J26" s="874"/>
      <c r="K26" s="874"/>
      <c r="L26" s="76"/>
      <c r="M26" s="146"/>
      <c r="N26" s="98"/>
      <c r="O26" s="99"/>
      <c r="P26" s="76"/>
      <c r="Q26" s="59"/>
      <c r="R26" s="43"/>
      <c r="S26" s="43"/>
      <c r="T26" s="60"/>
      <c r="U26" s="41"/>
      <c r="V26" s="62"/>
      <c r="W26" s="175"/>
      <c r="X26" s="61"/>
      <c r="Y26" s="62"/>
      <c r="Z26" s="43"/>
      <c r="AA26" s="62"/>
      <c r="AB26" s="124"/>
      <c r="AC26" s="60"/>
      <c r="AD26" s="875"/>
      <c r="AE26" s="876"/>
      <c r="AF26" s="61"/>
      <c r="AG26" s="62"/>
      <c r="AH26" s="43"/>
      <c r="AI26" s="62"/>
      <c r="AJ26" s="124"/>
      <c r="AK26" s="60"/>
      <c r="AL26" s="297"/>
      <c r="AM26" s="61"/>
    </row>
    <row r="27" spans="2:39" s="14" customFormat="1" ht="19.5" customHeight="1">
      <c r="B27" s="121"/>
      <c r="C27" s="63" t="s">
        <v>106</v>
      </c>
      <c r="E27" s="303">
        <v>400</v>
      </c>
      <c r="F27" s="21"/>
      <c r="G27" s="305"/>
      <c r="H27" s="22"/>
      <c r="I27" s="75"/>
      <c r="J27" s="874"/>
      <c r="K27" s="874"/>
      <c r="L27" s="76"/>
      <c r="M27" s="146"/>
      <c r="N27" s="98"/>
      <c r="O27" s="99"/>
      <c r="P27" s="76"/>
      <c r="Q27" s="59"/>
      <c r="R27" s="43"/>
      <c r="S27" s="43"/>
      <c r="T27" s="60"/>
      <c r="U27" s="41"/>
      <c r="V27" s="62"/>
      <c r="W27" s="175"/>
      <c r="X27" s="61"/>
      <c r="Y27" s="62"/>
      <c r="Z27" s="43"/>
      <c r="AA27" s="62"/>
      <c r="AB27" s="124"/>
      <c r="AC27" s="60"/>
      <c r="AD27" s="875"/>
      <c r="AE27" s="876"/>
      <c r="AF27" s="61"/>
      <c r="AG27" s="62"/>
      <c r="AH27" s="43"/>
      <c r="AI27" s="62"/>
      <c r="AJ27" s="124"/>
      <c r="AK27" s="60"/>
      <c r="AL27" s="297"/>
      <c r="AM27" s="61"/>
    </row>
    <row r="28" spans="2:39" s="125" customFormat="1" ht="19.5" customHeight="1">
      <c r="B28" s="59"/>
      <c r="C28" s="38" t="s">
        <v>107</v>
      </c>
      <c r="D28" s="62"/>
      <c r="E28" s="51">
        <v>250</v>
      </c>
      <c r="F28" s="60"/>
      <c r="G28" s="46"/>
      <c r="H28" s="61"/>
      <c r="I28" s="75"/>
      <c r="J28" s="874"/>
      <c r="K28" s="874"/>
      <c r="L28" s="76"/>
      <c r="M28" s="146"/>
      <c r="N28" s="98"/>
      <c r="O28" s="99"/>
      <c r="P28" s="76"/>
      <c r="Q28" s="122"/>
      <c r="R28" s="64"/>
      <c r="S28" s="64"/>
      <c r="T28" s="44"/>
      <c r="U28" s="80"/>
      <c r="V28" s="43"/>
      <c r="W28" s="175"/>
      <c r="X28" s="123"/>
      <c r="Y28" s="43"/>
      <c r="Z28" s="64"/>
      <c r="AA28" s="43"/>
      <c r="AB28" s="47"/>
      <c r="AC28" s="44"/>
      <c r="AD28" s="875"/>
      <c r="AE28" s="876"/>
      <c r="AF28" s="123"/>
      <c r="AG28" s="43"/>
      <c r="AH28" s="64"/>
      <c r="AI28" s="43"/>
      <c r="AJ28" s="47"/>
      <c r="AK28" s="44"/>
      <c r="AL28" s="297"/>
      <c r="AM28" s="123"/>
    </row>
    <row r="29" spans="2:39" s="125" customFormat="1" ht="19.5" customHeight="1">
      <c r="B29" s="23"/>
      <c r="E29" s="317"/>
      <c r="F29" s="66"/>
      <c r="G29" s="306"/>
      <c r="H29" s="27"/>
      <c r="I29" s="126"/>
      <c r="J29" s="882"/>
      <c r="K29" s="882"/>
      <c r="L29" s="82"/>
      <c r="M29" s="87"/>
      <c r="N29" s="129"/>
      <c r="O29" s="86"/>
      <c r="P29" s="130"/>
      <c r="Q29" s="126"/>
      <c r="R29" s="89"/>
      <c r="S29" s="89"/>
      <c r="T29" s="129"/>
      <c r="U29" s="84"/>
      <c r="V29" s="82"/>
      <c r="W29" s="171"/>
      <c r="X29" s="130"/>
      <c r="Y29" s="82"/>
      <c r="Z29" s="89"/>
      <c r="AA29" s="82"/>
      <c r="AB29" s="87"/>
      <c r="AC29" s="129"/>
      <c r="AD29" s="875"/>
      <c r="AE29" s="876"/>
      <c r="AF29" s="130"/>
      <c r="AG29" s="82"/>
      <c r="AH29" s="89"/>
      <c r="AI29" s="82"/>
      <c r="AJ29" s="87"/>
      <c r="AK29" s="129"/>
      <c r="AL29" s="298"/>
      <c r="AM29" s="130"/>
    </row>
    <row r="30" spans="2:39" s="125" customFormat="1" ht="19.5" customHeight="1">
      <c r="B30" s="59"/>
      <c r="C30" s="43"/>
      <c r="D30" s="44"/>
      <c r="E30" s="317"/>
      <c r="F30" s="60"/>
      <c r="G30" s="46"/>
      <c r="H30" s="61"/>
      <c r="I30" s="122"/>
      <c r="J30" s="97"/>
      <c r="K30" s="97"/>
      <c r="L30" s="82"/>
      <c r="M30" s="87"/>
      <c r="N30" s="129"/>
      <c r="O30" s="86"/>
      <c r="P30" s="130"/>
      <c r="Q30" s="126"/>
      <c r="R30" s="89"/>
      <c r="S30" s="89"/>
      <c r="T30" s="129"/>
      <c r="U30" s="84"/>
      <c r="V30" s="82"/>
      <c r="W30" s="171"/>
      <c r="X30" s="130"/>
      <c r="Y30" s="82"/>
      <c r="Z30" s="89"/>
      <c r="AA30" s="82"/>
      <c r="AB30" s="87"/>
      <c r="AC30" s="129"/>
      <c r="AD30" s="875"/>
      <c r="AE30" s="876"/>
      <c r="AF30" s="130"/>
      <c r="AG30" s="82"/>
      <c r="AH30" s="89"/>
      <c r="AI30" s="82"/>
      <c r="AJ30" s="87"/>
      <c r="AK30" s="129"/>
      <c r="AL30" s="298"/>
      <c r="AM30" s="130"/>
    </row>
    <row r="31" spans="2:39" s="125" customFormat="1" ht="19.5" customHeight="1">
      <c r="B31" s="59"/>
      <c r="C31" s="62"/>
      <c r="D31" s="62"/>
      <c r="E31" s="51"/>
      <c r="F31" s="60"/>
      <c r="G31" s="46"/>
      <c r="H31" s="61"/>
      <c r="I31" s="122"/>
      <c r="J31" s="38"/>
      <c r="K31" s="38"/>
      <c r="L31" s="82"/>
      <c r="M31" s="87"/>
      <c r="N31" s="129"/>
      <c r="O31" s="86"/>
      <c r="P31" s="130"/>
      <c r="Q31" s="126"/>
      <c r="R31" s="89"/>
      <c r="S31" s="89"/>
      <c r="T31" s="129"/>
      <c r="U31" s="84"/>
      <c r="V31" s="82"/>
      <c r="W31" s="171"/>
      <c r="X31" s="130"/>
      <c r="Y31" s="82"/>
      <c r="Z31" s="89"/>
      <c r="AA31" s="82"/>
      <c r="AB31" s="87"/>
      <c r="AC31" s="129"/>
      <c r="AD31" s="875"/>
      <c r="AE31" s="876"/>
      <c r="AF31" s="130"/>
      <c r="AG31" s="82"/>
      <c r="AH31" s="89"/>
      <c r="AI31" s="82"/>
      <c r="AJ31" s="87"/>
      <c r="AK31" s="129"/>
      <c r="AL31" s="298"/>
      <c r="AM31" s="130"/>
    </row>
    <row r="32" spans="2:39" ht="19.5" customHeight="1" thickBot="1">
      <c r="B32" s="75"/>
      <c r="C32" s="76"/>
      <c r="D32" s="98"/>
      <c r="E32" s="304"/>
      <c r="F32" s="76"/>
      <c r="G32" s="299"/>
      <c r="H32" s="77"/>
      <c r="I32" s="75"/>
      <c r="J32" s="76"/>
      <c r="K32" s="76"/>
      <c r="L32" s="76"/>
      <c r="M32" s="308"/>
      <c r="N32" s="98"/>
      <c r="O32" s="307"/>
      <c r="P32" s="77"/>
      <c r="Q32" s="75"/>
      <c r="R32" s="76"/>
      <c r="S32" s="76"/>
      <c r="T32" s="98"/>
      <c r="U32" s="304"/>
      <c r="V32" s="76"/>
      <c r="W32" s="312"/>
      <c r="X32" s="77"/>
      <c r="Y32" s="76"/>
      <c r="Z32" s="89"/>
      <c r="AA32" s="76"/>
      <c r="AB32" s="146"/>
      <c r="AC32" s="98"/>
      <c r="AD32" s="877"/>
      <c r="AE32" s="878"/>
      <c r="AF32" s="77"/>
      <c r="AG32" s="76"/>
      <c r="AH32" s="89"/>
      <c r="AI32" s="76"/>
      <c r="AJ32" s="146"/>
      <c r="AK32" s="98"/>
      <c r="AL32" s="298"/>
      <c r="AM32" s="77"/>
    </row>
    <row r="33" spans="2:39" ht="19.5" customHeight="1" thickBot="1">
      <c r="B33" s="868" t="s">
        <v>3</v>
      </c>
      <c r="C33" s="866"/>
      <c r="D33" s="867"/>
      <c r="E33" s="71">
        <f>SUM(E27:E32)</f>
        <v>650</v>
      </c>
      <c r="F33" s="90"/>
      <c r="G33" s="70">
        <f>SUM(G27:G32)</f>
        <v>0</v>
      </c>
      <c r="H33" s="91"/>
      <c r="I33" s="868" t="s">
        <v>3</v>
      </c>
      <c r="J33" s="866"/>
      <c r="K33" s="866"/>
      <c r="L33" s="867"/>
      <c r="M33" s="69">
        <f>SUM(M21:M32)</f>
        <v>600</v>
      </c>
      <c r="N33" s="109"/>
      <c r="O33" s="92">
        <f>SUM(O21:O32)</f>
        <v>0</v>
      </c>
      <c r="P33" s="108"/>
      <c r="Q33" s="868" t="s">
        <v>3</v>
      </c>
      <c r="R33" s="866"/>
      <c r="S33" s="866"/>
      <c r="T33" s="867"/>
      <c r="U33" s="71">
        <f>SUM(U21:U32)</f>
        <v>3450</v>
      </c>
      <c r="V33" s="107"/>
      <c r="W33" s="311">
        <f>SUM(W21:W32)</f>
        <v>0</v>
      </c>
      <c r="X33" s="108"/>
      <c r="Y33" s="866" t="s">
        <v>3</v>
      </c>
      <c r="Z33" s="866"/>
      <c r="AA33" s="867"/>
      <c r="AB33" s="69">
        <f>SUM(AB21:AB32)</f>
        <v>3550</v>
      </c>
      <c r="AC33" s="109"/>
      <c r="AD33" s="872">
        <f>SUM(AD21:AE32)</f>
        <v>0</v>
      </c>
      <c r="AE33" s="873"/>
      <c r="AF33" s="109"/>
      <c r="AG33" s="868" t="s">
        <v>3</v>
      </c>
      <c r="AH33" s="866"/>
      <c r="AI33" s="867"/>
      <c r="AJ33" s="69">
        <f>SUM(AJ21:AJ32)</f>
        <v>6350</v>
      </c>
      <c r="AK33" s="109"/>
      <c r="AL33" s="302">
        <f>SUM(AL21:AL32)</f>
        <v>0</v>
      </c>
      <c r="AM33" s="108"/>
    </row>
    <row r="34" spans="3:39" ht="19.5" customHeight="1" thickBot="1">
      <c r="C34" s="14"/>
      <c r="E34" s="14"/>
      <c r="F34" s="14"/>
      <c r="G34" s="14"/>
      <c r="H34" s="14"/>
      <c r="K34" s="14"/>
      <c r="M34" s="14"/>
      <c r="O34" s="14"/>
      <c r="R34" s="14"/>
      <c r="S34" s="14"/>
      <c r="U34" s="14"/>
      <c r="W34" s="14"/>
      <c r="Z34" s="7"/>
      <c r="AB34" s="68"/>
      <c r="AE34" s="67"/>
      <c r="AG34" s="869" t="s">
        <v>4</v>
      </c>
      <c r="AH34" s="870"/>
      <c r="AI34" s="871"/>
      <c r="AJ34" s="101">
        <f>E33+M33+U33+AB33+AJ33</f>
        <v>14600</v>
      </c>
      <c r="AK34" s="72"/>
      <c r="AL34" s="311">
        <f>SUM(G33+O33+W33+AD33+AL33)</f>
        <v>0</v>
      </c>
      <c r="AM34" s="73"/>
    </row>
    <row r="35" spans="2:38" ht="19.5" customHeight="1">
      <c r="B35" s="74" t="s">
        <v>103</v>
      </c>
      <c r="Z35" s="18"/>
      <c r="AB35" s="118"/>
      <c r="AE35" s="118"/>
      <c r="AH35" s="150" t="s">
        <v>290</v>
      </c>
      <c r="AJ35" s="151"/>
      <c r="AL35" s="119"/>
    </row>
    <row r="36" ht="20.25" customHeight="1"/>
  </sheetData>
  <sheetProtection/>
  <mergeCells count="89">
    <mergeCell ref="AD15:AE15"/>
    <mergeCell ref="AD16:AE16"/>
    <mergeCell ref="AD29:AE29"/>
    <mergeCell ref="AD30:AE30"/>
    <mergeCell ref="AD21:AE21"/>
    <mergeCell ref="AD22:AE22"/>
    <mergeCell ref="AD23:AE23"/>
    <mergeCell ref="AD24:AE24"/>
    <mergeCell ref="AD25:AE25"/>
    <mergeCell ref="AD26:AE26"/>
    <mergeCell ref="AE2:AM2"/>
    <mergeCell ref="AL3:AM3"/>
    <mergeCell ref="AD8:AE8"/>
    <mergeCell ref="AD18:AE18"/>
    <mergeCell ref="AD9:AE9"/>
    <mergeCell ref="AD10:AE10"/>
    <mergeCell ref="AD11:AE11"/>
    <mergeCell ref="AD12:AE12"/>
    <mergeCell ref="AD13:AE13"/>
    <mergeCell ref="AD14:AE14"/>
    <mergeCell ref="Q5:X5"/>
    <mergeCell ref="Y5:AF5"/>
    <mergeCell ref="B2:E2"/>
    <mergeCell ref="G2:J2"/>
    <mergeCell ref="K2:R2"/>
    <mergeCell ref="S2:T2"/>
    <mergeCell ref="AB2:AD2"/>
    <mergeCell ref="U3:AA3"/>
    <mergeCell ref="U2:AA2"/>
    <mergeCell ref="AE3:AJ3"/>
    <mergeCell ref="G3:J3"/>
    <mergeCell ref="K3:R3"/>
    <mergeCell ref="S3:T3"/>
    <mergeCell ref="AB3:AD3"/>
    <mergeCell ref="AG5:AM5"/>
    <mergeCell ref="B6:D6"/>
    <mergeCell ref="E6:F6"/>
    <mergeCell ref="I6:L6"/>
    <mergeCell ref="Q6:T6"/>
    <mergeCell ref="U6:V6"/>
    <mergeCell ref="AG6:AI6"/>
    <mergeCell ref="AJ6:AK6"/>
    <mergeCell ref="B5:H5"/>
    <mergeCell ref="I5:P5"/>
    <mergeCell ref="J10:K10"/>
    <mergeCell ref="B13:H13"/>
    <mergeCell ref="Y6:AA6"/>
    <mergeCell ref="AB6:AC6"/>
    <mergeCell ref="R8:S8"/>
    <mergeCell ref="J9:K9"/>
    <mergeCell ref="R9:S9"/>
    <mergeCell ref="G7:H7"/>
    <mergeCell ref="K7:L7"/>
    <mergeCell ref="AH9:AI9"/>
    <mergeCell ref="AG18:AI18"/>
    <mergeCell ref="C19:E20"/>
    <mergeCell ref="G19:H20"/>
    <mergeCell ref="K19:L20"/>
    <mergeCell ref="M19:M20"/>
    <mergeCell ref="AG19:AI19"/>
    <mergeCell ref="B18:D18"/>
    <mergeCell ref="I18:L18"/>
    <mergeCell ref="Q18:T18"/>
    <mergeCell ref="Y18:AA18"/>
    <mergeCell ref="J27:K27"/>
    <mergeCell ref="J21:K21"/>
    <mergeCell ref="R21:S21"/>
    <mergeCell ref="J22:K22"/>
    <mergeCell ref="R22:S22"/>
    <mergeCell ref="J23:K23"/>
    <mergeCell ref="R23:S23"/>
    <mergeCell ref="J24:K24"/>
    <mergeCell ref="R24:S24"/>
    <mergeCell ref="B26:H26"/>
    <mergeCell ref="J26:K26"/>
    <mergeCell ref="B33:D33"/>
    <mergeCell ref="I33:L33"/>
    <mergeCell ref="J28:K28"/>
    <mergeCell ref="J29:K29"/>
    <mergeCell ref="Q33:T33"/>
    <mergeCell ref="Y33:AA33"/>
    <mergeCell ref="AG33:AI33"/>
    <mergeCell ref="AG34:AI34"/>
    <mergeCell ref="AD33:AE33"/>
    <mergeCell ref="J25:K25"/>
    <mergeCell ref="AD31:AE31"/>
    <mergeCell ref="AD32:AE32"/>
    <mergeCell ref="AD27:AE27"/>
    <mergeCell ref="AD28:AE28"/>
  </mergeCells>
  <printOptions horizontalCentered="1" verticalCentered="1"/>
  <pageMargins left="0.3937007874015748" right="0.1968503937007874" top="0.3937007874015748" bottom="0.1968503937007874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津中日Ｓ・Ｃ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</dc:creator>
  <cp:keywords/>
  <dc:description/>
  <cp:lastModifiedBy>ori</cp:lastModifiedBy>
  <cp:lastPrinted>2019-11-11T00:49:54Z</cp:lastPrinted>
  <dcterms:created xsi:type="dcterms:W3CDTF">1998-04-23T05:59:54Z</dcterms:created>
  <dcterms:modified xsi:type="dcterms:W3CDTF">2020-09-17T07:29:48Z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