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975" tabRatio="914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日経" sheetId="7" state="hidden" r:id="rId7"/>
    <sheet name="東牟婁" sheetId="8" state="hidden" r:id="rId8"/>
    <sheet name="大垣・海津市・揖斐郡" sheetId="9" r:id="rId9"/>
    <sheet name="不破・安八・養老郡・美濃加茂市" sheetId="10" r:id="rId10"/>
    <sheet name="加茂郡・美濃市" sheetId="11" r:id="rId11"/>
    <sheet name="関・郡上市" sheetId="12" r:id="rId12"/>
    <sheet name="可児・多治見市・可児郡" sheetId="13" r:id="rId13"/>
    <sheet name="土岐・瑞浪・恵那市" sheetId="14" r:id="rId14"/>
    <sheet name="中津川・下呂市" sheetId="15" r:id="rId15"/>
    <sheet name="高山・飛騨市" sheetId="16" r:id="rId16"/>
  </sheets>
  <definedNames>
    <definedName name="_xlnm.Print_Area" localSheetId="5">'羽島・羽島郡・各務原市'!$A$1:$AA$43</definedName>
    <definedName name="_xlnm.Print_Area" localSheetId="10">'加茂郡・美濃市'!$A$1:$Z$38</definedName>
    <definedName name="_xlnm.Print_Area" localSheetId="12">'可児・多治見市・可児郡'!$A$1:$Z$40</definedName>
    <definedName name="_xlnm.Print_Area" localSheetId="11">'関・郡上市'!$A$1:$Z$37</definedName>
    <definedName name="_xlnm.Print_Area" localSheetId="15">'高山・飛騨市'!$A$1:$AA$37</definedName>
    <definedName name="_xlnm.Print_Area" localSheetId="8">'大垣・海津市・揖斐郡'!$A$1:$AA$41</definedName>
    <definedName name="_xlnm.Print_Area" localSheetId="14">'中津川・下呂市'!$A$1:$AA$42</definedName>
    <definedName name="_xlnm.Print_Area" localSheetId="13">'土岐・瑞浪・恵那市'!$A$1:$AA$41</definedName>
    <definedName name="_xlnm.Print_Area" localSheetId="9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500枚含む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1,200枚をプラス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大垣市大垣（大迫）1,400枚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
　加茂郡和知 300枚をプラス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650枚含む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250枚含む</t>
        </r>
      </text>
    </comment>
    <comment ref="B5" authorId="1">
      <text>
        <r>
          <rPr>
            <sz val="11"/>
            <rFont val="MS P ゴシック"/>
            <family val="3"/>
          </rPr>
          <t>川辺町全域の場合　加茂郡加茂野300枚をプラス
八百津町全域の場合　加茂郡川辺250枚、可児市伏見兼山350枚をプラス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1,450枚 をプラス</t>
        </r>
      </text>
    </comment>
  </commentList>
</comments>
</file>

<file path=xl/comments13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800枚含む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1,750枚含む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1,750枚
　多治見姫　800枚をプラス</t>
        </r>
      </text>
    </comment>
    <comment ref="C11" authorId="1">
      <text>
        <r>
          <rPr>
            <sz val="11"/>
            <rFont val="MS P ゴシック"/>
            <family val="3"/>
          </rPr>
          <t>八百津町350枚含む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5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6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750枚、山県市高富 1,200枚をプラス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1" authorId="0">
      <text>
        <r>
          <rPr>
            <sz val="12"/>
            <rFont val="ＭＳ Ｐゴシック"/>
            <family val="3"/>
          </rPr>
          <t>関市 1,450枚含む</t>
        </r>
      </text>
    </comment>
    <comment ref="C14" authorId="0">
      <text>
        <r>
          <rPr>
            <sz val="12"/>
            <rFont val="ＭＳ Ｐゴシック"/>
            <family val="3"/>
          </rPr>
          <t>各務原市 150枚含む</t>
        </r>
      </text>
    </comment>
    <comment ref="C13" authorId="0">
      <text>
        <r>
          <rPr>
            <sz val="12"/>
            <rFont val="ＭＳ Ｐゴシック"/>
            <family val="3"/>
          </rPr>
          <t>各務原市 450枚含む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750枚含む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1,200枚含む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450枚、岐阜市岩田坂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11" authorId="0">
      <text>
        <r>
          <rPr>
            <sz val="12"/>
            <rFont val="ＭＳ Ｐゴシック"/>
            <family val="3"/>
          </rPr>
          <t>安八郡神戸町の一部を含む</t>
        </r>
      </text>
    </comment>
    <comment ref="C12" authorId="0">
      <text>
        <r>
          <rPr>
            <sz val="12"/>
            <rFont val="ＭＳ Ｐゴシック"/>
            <family val="3"/>
          </rPr>
          <t>養老郡養老町 1400枚含む</t>
        </r>
      </text>
    </comment>
    <comment ref="C15" authorId="0">
      <text>
        <r>
          <rPr>
            <sz val="12"/>
            <rFont val="ＭＳ Ｐゴシック"/>
            <family val="3"/>
          </rPr>
          <t>安八郡安八町 1,200枚含む</t>
        </r>
      </text>
    </comment>
    <comment ref="B20" authorId="0">
      <text>
        <r>
          <rPr>
            <sz val="12"/>
            <rFont val="ＭＳ Ｐゴシック"/>
            <family val="3"/>
          </rPr>
          <t>海津市全域の場合
　養老郡養老500枚プラス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650枚プラス</t>
        </r>
      </text>
    </comment>
  </commentList>
</comments>
</file>

<file path=xl/sharedStrings.xml><?xml version="1.0" encoding="utf-8"?>
<sst xmlns="http://schemas.openxmlformats.org/spreadsheetml/2006/main" count="2097" uniqueCount="862">
  <si>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</si>
  <si>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</si>
  <si>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</si>
  <si>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</si>
  <si>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</si>
  <si>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</si>
  <si>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</si>
  <si>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</si>
  <si>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</si>
  <si>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</si>
  <si>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</si>
  <si>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</si>
  <si>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</si>
  <si>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</si>
  <si>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</si>
  <si>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</si>
  <si>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</si>
  <si>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</si>
  <si>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</si>
  <si>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</si>
  <si>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</si>
  <si>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</si>
  <si>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</si>
  <si>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</si>
  <si>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</si>
  <si>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</si>
  <si>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</si>
  <si>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</si>
  <si>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</si>
  <si>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</si>
  <si>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</si>
  <si>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</si>
  <si>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</si>
  <si>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</si>
  <si>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</si>
  <si>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</si>
  <si>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</si>
  <si>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</si>
  <si>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</si>
  <si>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</si>
  <si>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</si>
  <si>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</si>
  <si>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</si>
  <si>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</si>
  <si>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</si>
  <si>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</si>
  <si>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</si>
  <si>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</si>
  <si>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</si>
  <si>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</si>
  <si>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</si>
  <si>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</si>
  <si>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</si>
  <si>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</si>
  <si>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</si>
  <si>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</si>
  <si>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</si>
  <si>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</si>
  <si>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</si>
  <si>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</si>
  <si>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</si>
  <si>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</si>
  <si>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</si>
  <si>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</si>
  <si>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</si>
  <si>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</si>
  <si>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</si>
  <si>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</si>
  <si>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</si>
  <si>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</si>
  <si>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</si>
  <si>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</si>
  <si>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</si>
  <si>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</si>
  <si>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</si>
  <si>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</si>
  <si>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</si>
  <si>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</si>
  <si>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</si>
  <si>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</si>
  <si>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</si>
  <si>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</si>
  <si>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</si>
  <si>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</si>
  <si>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</si>
  <si>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</si>
  <si>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</si>
  <si>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</si>
  <si>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</si>
  <si>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</si>
  <si>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</si>
  <si>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</si>
  <si>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</si>
  <si>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</si>
  <si>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</si>
  <si>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</si>
  <si>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</si>
  <si>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</si>
  <si>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</si>
  <si>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</si>
  <si>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</si>
  <si>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</si>
  <si>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</si>
  <si>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</si>
  <si>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</si>
  <si>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</si>
  <si>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</si>
  <si>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</si>
  <si>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</si>
  <si>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</si>
  <si>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</si>
  <si>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</si>
  <si>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</si>
  <si>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</si>
  <si>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</si>
  <si>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</si>
  <si>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</si>
  <si>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</si>
  <si>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</si>
  <si>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</si>
  <si>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</si>
  <si>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</si>
  <si>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</si>
  <si>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</si>
  <si>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</si>
  <si>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</si>
  <si>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</si>
  <si>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</si>
  <si>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</si>
  <si>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</si>
  <si>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</si>
  <si>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</si>
  <si>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</si>
  <si>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</si>
  <si>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</si>
  <si>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</si>
  <si>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</si>
  <si>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</si>
  <si>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</si>
  <si>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</si>
  <si>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</si>
  <si>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</si>
  <si>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</si>
  <si>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</si>
  <si>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</si>
  <si>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</si>
  <si>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</si>
  <si>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</si>
  <si>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</si>
  <si>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</si>
  <si>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</si>
  <si>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</si>
  <si>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</si>
  <si>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</si>
  <si>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</si>
  <si>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</si>
  <si>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</si>
  <si>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</si>
  <si>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</si>
  <si>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</si>
  <si>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</si>
  <si>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</si>
  <si>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</si>
  <si>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</si>
  <si>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</si>
  <si>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</si>
  <si>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</si>
  <si>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</si>
  <si>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</si>
  <si>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</si>
  <si>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</si>
  <si>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</si>
  <si>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</si>
  <si>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</si>
  <si>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</si>
  <si>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</si>
  <si>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</si>
  <si>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</si>
  <si>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</si>
  <si>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</si>
  <si>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</si>
  <si>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</si>
  <si>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</si>
  <si>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</si>
  <si>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</si>
  <si>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</si>
  <si>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</si>
  <si>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</si>
  <si>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</si>
  <si>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</si>
  <si>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</si>
  <si>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</si>
  <si>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</si>
  <si>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</si>
  <si>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</si>
  <si>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</si>
  <si>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</si>
  <si>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</si>
  <si>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</si>
  <si>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</si>
  <si>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</si>
  <si>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</si>
  <si>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</si>
  <si>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</si>
  <si>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</si>
  <si>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</si>
  <si>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</si>
  <si>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</si>
  <si>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</si>
  <si>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</si>
  <si>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</si>
  <si>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</si>
  <si>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</si>
  <si>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</si>
  <si>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</si>
  <si>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</si>
  <si>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</si>
  <si>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</si>
  <si>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</si>
  <si>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</si>
  <si>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</si>
  <si>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</si>
  <si>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</si>
  <si>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</si>
  <si>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</si>
  <si>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</si>
  <si>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</si>
  <si>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</si>
  <si>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</si>
  <si>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</si>
  <si>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</si>
  <si>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</si>
  <si>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</si>
  <si>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</si>
  <si>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</si>
  <si>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</si>
  <si>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</si>
  <si>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</si>
  <si>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</si>
  <si>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</si>
  <si>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</si>
  <si>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</si>
  <si>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</si>
  <si>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</si>
  <si>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</si>
  <si>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</si>
  <si>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</si>
  <si>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</si>
  <si>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</si>
  <si>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</si>
  <si>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</si>
  <si>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</si>
  <si>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</si>
  <si>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</si>
  <si>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</si>
  <si>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</si>
  <si>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</si>
  <si>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</si>
  <si>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</si>
  <si>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</si>
  <si>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</si>
  <si>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</si>
  <si>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</si>
  <si>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</si>
  <si>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</si>
  <si>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</si>
  <si>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</si>
  <si>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</si>
  <si>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</si>
  <si>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</si>
  <si>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</si>
  <si>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</si>
  <si>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</si>
  <si>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</si>
  <si>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</si>
  <si>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</si>
  <si>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</si>
  <si>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</si>
  <si>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</si>
  <si>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</si>
  <si>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</si>
  <si>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</si>
  <si>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</si>
  <si>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</si>
  <si>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</si>
  <si>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</si>
  <si>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</si>
  <si>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</si>
  <si>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</si>
  <si>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</si>
  <si>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</si>
  <si>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</si>
  <si>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</si>
  <si>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</si>
  <si>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</si>
  <si>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</si>
  <si>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</si>
  <si>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</si>
  <si>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</si>
  <si>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</si>
  <si>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</si>
  <si>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</si>
  <si>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</si>
  <si>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</si>
  <si>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</si>
  <si>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</si>
  <si>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</si>
  <si>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</si>
  <si>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</si>
  <si>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</si>
  <si>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</si>
  <si>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</si>
  <si>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</si>
  <si>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</si>
  <si>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</si>
  <si>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</si>
  <si>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</si>
  <si>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</si>
  <si>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</si>
  <si>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</si>
  <si>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</si>
  <si>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</si>
  <si>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</si>
  <si>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</si>
  <si>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</si>
  <si>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</si>
  <si>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</si>
  <si>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</si>
  <si>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</si>
  <si>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</si>
  <si>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</si>
  <si>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</si>
  <si>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</si>
  <si>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</si>
  <si>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</si>
  <si>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</si>
  <si>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</si>
  <si>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</si>
  <si>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長良北部</t>
  </si>
  <si>
    <t>長良南部</t>
  </si>
  <si>
    <t>鷺山東部</t>
  </si>
  <si>
    <t>鷺山西部</t>
  </si>
  <si>
    <t>城西</t>
  </si>
  <si>
    <t>黒野西岐陽</t>
  </si>
  <si>
    <t>黒野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</si>
  <si>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</si>
  <si>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</si>
  <si>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</si>
  <si>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</si>
  <si>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</si>
  <si>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</si>
  <si>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</si>
  <si>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</si>
  <si>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</si>
  <si>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</si>
  <si>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</si>
  <si>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</si>
  <si>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</si>
  <si>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</si>
  <si>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</si>
  <si>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</si>
  <si>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</si>
  <si>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</si>
  <si>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</si>
  <si>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</si>
  <si>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</si>
  <si>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</si>
  <si>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</si>
  <si>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</si>
  <si>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岩野田</t>
  </si>
  <si>
    <t>大洞団地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</si>
  <si>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</si>
  <si>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</si>
  <si>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</si>
  <si>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</si>
  <si>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</si>
  <si>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</si>
  <si>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</si>
  <si>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</si>
  <si>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</si>
  <si>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</si>
  <si>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</si>
  <si>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</si>
  <si>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</si>
  <si>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</si>
  <si>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</si>
  <si>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</si>
  <si>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</si>
  <si>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</si>
  <si>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</si>
  <si>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</si>
  <si>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M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</si>
  <si>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</si>
  <si>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</si>
  <si>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</si>
  <si>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</si>
  <si>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</si>
  <si>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</si>
  <si>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</si>
  <si>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</si>
  <si>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</si>
  <si>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</si>
  <si>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</si>
  <si>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</si>
  <si>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</si>
  <si>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</si>
  <si>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</si>
  <si>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</si>
  <si>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</si>
  <si>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</si>
  <si>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</si>
  <si>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</si>
  <si>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</si>
  <si>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</si>
  <si>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</si>
  <si>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</si>
  <si>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</si>
  <si>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</si>
  <si>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</si>
  <si>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</si>
  <si>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</si>
  <si>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</si>
  <si>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</si>
  <si>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</si>
  <si>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</si>
  <si>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</si>
  <si>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</si>
  <si>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</si>
  <si>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</si>
  <si>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</si>
  <si>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</si>
  <si>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</si>
  <si>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</si>
  <si>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大垣荒崎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</si>
  <si>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</si>
  <si>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</si>
  <si>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</si>
  <si>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</si>
  <si>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</si>
  <si>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</si>
  <si>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</si>
  <si>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</si>
  <si>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</si>
  <si>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</si>
  <si>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</si>
  <si>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</si>
  <si>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大垣北部</t>
  </si>
  <si>
    <t>石津</t>
  </si>
  <si>
    <t>駒野</t>
  </si>
  <si>
    <t>海津平田</t>
  </si>
  <si>
    <t>高須</t>
  </si>
  <si>
    <t>海津</t>
  </si>
  <si>
    <t>大野黒野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</si>
  <si>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</si>
  <si>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</si>
  <si>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</si>
  <si>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</si>
  <si>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</si>
  <si>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</si>
  <si>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</si>
  <si>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</si>
  <si>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</si>
  <si>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</si>
  <si>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</si>
  <si>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</si>
  <si>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</si>
  <si>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</si>
  <si>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</si>
  <si>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</si>
  <si>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</si>
  <si>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</si>
  <si>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</si>
  <si>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</si>
  <si>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</si>
  <si>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</si>
  <si>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</si>
  <si>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</si>
  <si>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</si>
  <si>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</si>
  <si>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</si>
  <si>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</si>
  <si>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</si>
  <si>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</si>
  <si>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</si>
  <si>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</si>
  <si>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</si>
  <si>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</si>
  <si>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</si>
  <si>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</si>
  <si>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</si>
  <si>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</si>
  <si>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</si>
  <si>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</si>
  <si>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</si>
  <si>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</si>
  <si>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美濃市西部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</si>
  <si>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</si>
  <si>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</si>
  <si>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</si>
  <si>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</si>
  <si>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</si>
  <si>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</si>
  <si>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</si>
  <si>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</si>
  <si>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</si>
  <si>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</si>
  <si>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</si>
  <si>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</si>
  <si>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</si>
  <si>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</si>
  <si>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</si>
  <si>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</si>
  <si>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</si>
  <si>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</si>
  <si>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</si>
  <si>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</si>
  <si>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</si>
  <si>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</si>
  <si>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</si>
  <si>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</si>
  <si>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</si>
  <si>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</si>
  <si>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</si>
  <si>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</si>
  <si>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</si>
  <si>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</si>
  <si>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</si>
  <si>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</si>
  <si>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</si>
  <si>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</si>
  <si>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</si>
  <si>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</si>
  <si>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</si>
  <si>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</si>
  <si>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</si>
  <si>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</si>
  <si>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</si>
  <si>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</si>
  <si>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</si>
  <si>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</si>
  <si>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</si>
  <si>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</si>
  <si>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</si>
  <si>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</si>
  <si>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桜ヶ丘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</si>
  <si>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</si>
  <si>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</si>
  <si>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</si>
  <si>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</si>
  <si>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</si>
  <si>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</si>
  <si>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</si>
  <si>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</si>
  <si>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</si>
  <si>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稲津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</si>
  <si>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</si>
  <si>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</si>
  <si>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</si>
  <si>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</si>
  <si>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</si>
  <si>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</si>
  <si>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</si>
  <si>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</si>
  <si>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</si>
  <si>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</si>
  <si>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</si>
  <si>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</si>
  <si>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</si>
  <si>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</si>
  <si>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</si>
  <si>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</si>
  <si>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</si>
  <si>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</si>
  <si>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</si>
  <si>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</si>
  <si>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</si>
  <si>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</si>
  <si>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</si>
  <si>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</si>
  <si>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</si>
  <si>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</si>
  <si>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</si>
  <si>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</si>
  <si>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</si>
  <si>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</si>
  <si>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</si>
  <si>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</si>
  <si>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</si>
  <si>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</si>
  <si>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</si>
  <si>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</si>
  <si>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</si>
  <si>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</si>
  <si>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</si>
  <si>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</si>
  <si>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</si>
  <si>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</si>
  <si>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</si>
  <si>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</si>
  <si>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</si>
  <si>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</si>
  <si>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</si>
  <si>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</si>
  <si>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</si>
  <si>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</si>
  <si>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</si>
  <si>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</si>
  <si>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</si>
  <si>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</si>
  <si>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</si>
  <si>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</si>
  <si>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</si>
  <si>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</si>
  <si>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</si>
  <si>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</si>
  <si>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</si>
  <si>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</si>
  <si>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</si>
  <si>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</si>
  <si>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</si>
  <si>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</si>
  <si>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</si>
  <si>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</si>
  <si>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</si>
  <si>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</si>
  <si>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</si>
  <si>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</si>
  <si>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</si>
  <si>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</si>
  <si>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</si>
  <si>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</si>
  <si>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</si>
  <si>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</si>
  <si>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</si>
  <si>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</si>
  <si>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</si>
  <si>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</si>
  <si>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</si>
  <si>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</si>
  <si>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</si>
  <si>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</si>
  <si>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</si>
  <si>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</si>
  <si>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</si>
  <si>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</si>
  <si>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</si>
  <si>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</si>
  <si>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</si>
  <si>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</si>
  <si>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</si>
  <si>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</si>
  <si>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</si>
  <si>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</si>
  <si>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</si>
  <si>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</si>
  <si>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</si>
  <si>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</si>
  <si>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</si>
  <si>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</si>
  <si>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</si>
  <si>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</si>
  <si>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</si>
  <si>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</si>
  <si>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</si>
  <si>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</si>
  <si>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</si>
  <si>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</si>
  <si>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</si>
  <si>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</si>
  <si>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</si>
  <si>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</si>
  <si>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</si>
  <si>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</si>
  <si>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</si>
  <si>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</si>
  <si>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</t>
  </si>
  <si>
    <t>NAMG</t>
  </si>
  <si>
    <t>NＹ</t>
  </si>
  <si>
    <t>NAMGY</t>
  </si>
  <si>
    <t>AM</t>
  </si>
  <si>
    <t>NM</t>
  </si>
  <si>
    <t>NAMGＹ</t>
  </si>
  <si>
    <t>G</t>
  </si>
  <si>
    <t>NAM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</si>
  <si>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</si>
  <si>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</si>
  <si>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</si>
  <si>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</si>
  <si>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</si>
  <si>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</si>
  <si>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</si>
  <si>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</si>
  <si>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高富</t>
  </si>
  <si>
    <t>墨俣</t>
  </si>
  <si>
    <t>川辺</t>
  </si>
  <si>
    <t>ＡM</t>
  </si>
  <si>
    <t>AM</t>
  </si>
  <si>
    <t>多治見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</si>
  <si>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</si>
  <si>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</si>
  <si>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</si>
  <si>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</si>
  <si>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</si>
  <si>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</si>
  <si>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</si>
  <si>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</si>
  <si>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</si>
  <si>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</si>
  <si>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</si>
  <si>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</si>
  <si>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</si>
  <si>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</si>
  <si>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</si>
  <si>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</si>
  <si>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</si>
  <si>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</si>
  <si>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</si>
  <si>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</si>
  <si>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</si>
  <si>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</si>
  <si>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</si>
  <si>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</si>
  <si>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</si>
  <si>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</si>
  <si>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</si>
  <si>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</si>
  <si>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</si>
  <si>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</si>
  <si>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</si>
  <si>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</si>
  <si>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</si>
  <si>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</si>
  <si>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</si>
  <si>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</si>
  <si>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</si>
  <si>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</si>
  <si>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</si>
  <si>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</si>
  <si>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</si>
  <si>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</si>
  <si>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</si>
  <si>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</si>
  <si>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</si>
  <si>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</si>
  <si>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</si>
  <si>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</si>
  <si>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</si>
  <si>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</si>
  <si>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</si>
  <si>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</si>
  <si>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</si>
  <si>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</si>
  <si>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</si>
  <si>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</si>
  <si>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</si>
  <si>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</si>
  <si>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</si>
  <si>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</si>
  <si>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</si>
  <si>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</si>
  <si>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</si>
  <si>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</si>
  <si>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</si>
  <si>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Ａ</t>
  </si>
  <si>
    <t>多治見北</t>
  </si>
  <si>
    <t>AM</t>
  </si>
  <si>
    <t>NS</t>
  </si>
  <si>
    <t>茜部佐波</t>
  </si>
  <si>
    <t>鵜沼各務原</t>
  </si>
  <si>
    <t>NAMG</t>
  </si>
  <si>
    <t>AM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</si>
  <si>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</si>
  <si>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</si>
  <si>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</si>
  <si>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</si>
  <si>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</si>
  <si>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</si>
  <si>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</si>
  <si>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</si>
  <si>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</si>
  <si>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</si>
  <si>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</si>
  <si>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</si>
  <si>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</si>
  <si>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</si>
  <si>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</si>
  <si>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</si>
  <si>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</si>
  <si>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</si>
  <si>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</si>
  <si>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</si>
  <si>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</si>
  <si>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</si>
  <si>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</si>
  <si>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</si>
  <si>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</si>
  <si>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</si>
  <si>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</si>
  <si>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</si>
  <si>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</si>
  <si>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</si>
  <si>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</si>
  <si>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</si>
  <si>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</si>
  <si>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</si>
  <si>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</si>
  <si>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</si>
  <si>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</si>
  <si>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</si>
  <si>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</si>
  <si>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</si>
  <si>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</si>
  <si>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</si>
  <si>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</si>
  <si>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</si>
  <si>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</si>
  <si>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</si>
  <si>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</si>
  <si>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</si>
  <si>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</si>
  <si>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</si>
  <si>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</si>
  <si>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</si>
  <si>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</si>
  <si>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</si>
  <si>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</si>
  <si>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</si>
  <si>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</si>
  <si>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</si>
  <si>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</si>
  <si>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</si>
  <si>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</si>
  <si>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</si>
  <si>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</si>
  <si>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</si>
  <si>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</si>
  <si>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</si>
  <si>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</si>
  <si>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</si>
  <si>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</si>
  <si>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</si>
  <si>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</si>
  <si>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</si>
  <si>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</si>
  <si>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</si>
  <si>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NAMGYS</t>
  </si>
  <si>
    <t>高山</t>
  </si>
  <si>
    <t>NＡM</t>
  </si>
  <si>
    <t>NAMGS</t>
  </si>
  <si>
    <t>美並</t>
  </si>
  <si>
    <t>（2019年12月現在）</t>
  </si>
  <si>
    <t>新那加</t>
  </si>
  <si>
    <t>AM</t>
  </si>
  <si>
    <t>加納厚見</t>
  </si>
  <si>
    <t>NAMYGS</t>
  </si>
  <si>
    <t>NAM     YGS</t>
  </si>
  <si>
    <t>AMGY</t>
  </si>
  <si>
    <t>NAMYG</t>
  </si>
  <si>
    <t>岐南笠松</t>
  </si>
  <si>
    <t>NＡMGＹS</t>
  </si>
  <si>
    <t>大垣池田</t>
  </si>
  <si>
    <t>（2021年2月現在）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</si>
</sst>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9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69" xfId="0" applyNumberFormat="1" applyFont="1" applyFill="1" applyBorder="1" applyAlignment="1" applyProtection="1">
      <alignment vertical="center"/>
      <protection/>
    </xf>
    <xf numFmtId="38" fontId="6" fillId="0" borderId="70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71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2" xfId="0" applyNumberFormat="1" applyFont="1" applyFill="1" applyBorder="1" applyAlignment="1" applyProtection="1">
      <alignment vertical="center"/>
      <protection/>
    </xf>
    <xf numFmtId="38" fontId="6" fillId="0" borderId="16" xfId="0" applyNumberFormat="1" applyFont="1" applyFill="1" applyBorder="1" applyAlignment="1" applyProtection="1">
      <alignment vertical="center"/>
      <protection/>
    </xf>
    <xf numFmtId="38" fontId="4" fillId="0" borderId="73" xfId="0" applyNumberFormat="1" applyFont="1" applyFill="1" applyBorder="1" applyAlignment="1" applyProtection="1">
      <alignment vertical="center"/>
      <protection/>
    </xf>
    <xf numFmtId="38" fontId="6" fillId="0" borderId="74" xfId="0" applyNumberFormat="1" applyFont="1" applyFill="1" applyBorder="1" applyAlignment="1" applyProtection="1">
      <alignment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9" fillId="0" borderId="75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9" fillId="0" borderId="76" xfId="52" applyNumberFormat="1" applyFont="1" applyBorder="1" applyAlignment="1" applyProtection="1">
      <alignment/>
      <protection/>
    </xf>
    <xf numFmtId="187" fontId="20" fillId="0" borderId="64" xfId="52" applyNumberFormat="1" applyFont="1" applyBorder="1" applyAlignment="1" applyProtection="1">
      <alignment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9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9" fillId="0" borderId="65" xfId="52" applyNumberFormat="1" applyFont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9" fillId="0" borderId="75" xfId="52" applyNumberFormat="1" applyFont="1" applyFill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distributed" vertical="center"/>
      <protection/>
    </xf>
    <xf numFmtId="187" fontId="20" fillId="0" borderId="18" xfId="52" applyNumberFormat="1" applyFont="1" applyBorder="1" applyAlignment="1" applyProtection="1">
      <alignment vertical="center"/>
      <protection/>
    </xf>
    <xf numFmtId="187" fontId="18" fillId="0" borderId="17" xfId="52" applyNumberFormat="1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center" vertical="center"/>
      <protection/>
    </xf>
    <xf numFmtId="187" fontId="20" fillId="0" borderId="64" xfId="52" applyNumberFormat="1" applyFont="1" applyFill="1" applyBorder="1" applyAlignment="1" applyProtection="1">
      <alignment vertical="center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vertical="center"/>
      <protection/>
    </xf>
    <xf numFmtId="187" fontId="19" fillId="0" borderId="76" xfId="52" applyNumberFormat="1" applyFont="1" applyFill="1" applyBorder="1" applyAlignment="1" applyProtection="1">
      <alignment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8" fillId="0" borderId="17" xfId="52" applyNumberFormat="1" applyFont="1" applyFill="1" applyBorder="1" applyAlignment="1" applyProtection="1">
      <alignment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8" fillId="0" borderId="0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38" fontId="4" fillId="0" borderId="67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16" fillId="0" borderId="79" xfId="52" applyNumberFormat="1" applyFont="1" applyBorder="1" applyAlignment="1" applyProtection="1">
      <alignment horizontal="left" vertical="center" shrinkToFit="1"/>
      <protection/>
    </xf>
    <xf numFmtId="187" fontId="16" fillId="0" borderId="80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left" vertical="center" shrinkToFit="1"/>
      <protection/>
    </xf>
    <xf numFmtId="187" fontId="16" fillId="0" borderId="81" xfId="52" applyNumberFormat="1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16" fillId="0" borderId="0" xfId="52" applyNumberFormat="1" applyFont="1" applyAlignment="1" applyProtection="1">
      <alignment horizontal="distributed" vertical="center"/>
      <protection/>
    </xf>
    <xf numFmtId="187" fontId="16" fillId="0" borderId="82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/>
    </xf>
    <xf numFmtId="187" fontId="0" fillId="0" borderId="79" xfId="52" applyNumberFormat="1" applyFont="1" applyFill="1" applyBorder="1" applyAlignment="1" applyProtection="1">
      <alignment horizontal="distributed" vertical="center"/>
      <protection/>
    </xf>
    <xf numFmtId="187" fontId="19" fillId="0" borderId="83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center" vertical="center" shrinkToFit="1"/>
      <protection/>
    </xf>
    <xf numFmtId="187" fontId="16" fillId="0" borderId="81" xfId="52" applyNumberFormat="1" applyFont="1" applyFill="1" applyBorder="1" applyAlignment="1" applyProtection="1">
      <alignment horizontal="center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76" xfId="52" applyNumberFormat="1" applyFont="1" applyFill="1" applyBorder="1" applyAlignment="1" applyProtection="1">
      <alignment horizontal="right" vertical="center"/>
      <protection/>
    </xf>
    <xf numFmtId="187" fontId="16" fillId="0" borderId="21" xfId="52" applyNumberFormat="1" applyFont="1" applyBorder="1" applyAlignment="1" applyProtection="1">
      <alignment horizontal="distributed" vertical="center" shrinkToFit="1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16" fillId="0" borderId="84" xfId="52" applyNumberFormat="1" applyFont="1" applyBorder="1" applyAlignment="1" applyProtection="1">
      <alignment horizontal="distributed" vertical="center"/>
      <protection/>
    </xf>
    <xf numFmtId="187" fontId="19" fillId="0" borderId="85" xfId="52" applyNumberFormat="1" applyFont="1" applyBorder="1" applyAlignment="1" applyProtection="1">
      <alignment horizontal="right" vertical="center"/>
      <protection/>
    </xf>
    <xf numFmtId="187" fontId="16" fillId="0" borderId="86" xfId="52" applyNumberFormat="1" applyFont="1" applyBorder="1" applyAlignment="1" applyProtection="1">
      <alignment horizontal="distributed" vertical="center"/>
      <protection/>
    </xf>
    <xf numFmtId="187" fontId="19" fillId="0" borderId="87" xfId="52" applyNumberFormat="1" applyFont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9" fillId="0" borderId="83" xfId="52" applyNumberFormat="1" applyFont="1" applyFill="1" applyBorder="1" applyAlignment="1" applyProtection="1">
      <alignment horizontal="right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0" borderId="89" xfId="49" applyFont="1" applyFill="1" applyBorder="1" applyAlignment="1" applyProtection="1">
      <alignment horizontal="right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87" fontId="19" fillId="0" borderId="85" xfId="52" applyNumberFormat="1" applyFont="1" applyFill="1" applyBorder="1" applyAlignment="1" applyProtection="1">
      <alignment/>
      <protection/>
    </xf>
    <xf numFmtId="187" fontId="16" fillId="0" borderId="84" xfId="52" applyNumberFormat="1" applyFont="1" applyFill="1" applyBorder="1" applyAlignment="1" applyProtection="1">
      <alignment horizontal="distributed" vertical="center"/>
      <protection/>
    </xf>
    <xf numFmtId="187" fontId="19" fillId="0" borderId="8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vertical="center"/>
      <protection/>
    </xf>
    <xf numFmtId="187" fontId="18" fillId="0" borderId="84" xfId="52" applyNumberFormat="1" applyFont="1" applyFill="1" applyBorder="1" applyAlignment="1" applyProtection="1">
      <alignment vertical="center"/>
      <protection/>
    </xf>
    <xf numFmtId="187" fontId="17" fillId="0" borderId="84" xfId="52" applyNumberFormat="1" applyFont="1" applyFill="1" applyBorder="1" applyAlignment="1" applyProtection="1">
      <alignment horizontal="center" vertical="center"/>
      <protection/>
    </xf>
    <xf numFmtId="38" fontId="6" fillId="0" borderId="90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187" fontId="16" fillId="0" borderId="84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87" fontId="16" fillId="0" borderId="86" xfId="52" applyNumberFormat="1" applyFont="1" applyFill="1" applyBorder="1" applyAlignment="1" applyProtection="1">
      <alignment horizontal="distributed" vertical="center"/>
      <protection/>
    </xf>
    <xf numFmtId="187" fontId="0" fillId="0" borderId="86" xfId="52" applyNumberFormat="1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87" fontId="20" fillId="0" borderId="63" xfId="52" applyNumberFormat="1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22" fillId="0" borderId="21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 shrinkToFit="1"/>
      <protection locked="0"/>
    </xf>
    <xf numFmtId="0" fontId="22" fillId="0" borderId="17" xfId="43" applyFont="1" applyBorder="1" applyAlignment="1" applyProtection="1">
      <alignment horizontal="distributed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20" fillId="0" borderId="64" xfId="52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7" fillId="0" borderId="80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2" xfId="52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shrinkToFit="1"/>
      <protection/>
    </xf>
    <xf numFmtId="187" fontId="17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17" fillId="0" borderId="0" xfId="52" applyNumberFormat="1" applyFont="1" applyFill="1" applyBorder="1" applyAlignment="1" applyProtection="1">
      <alignment horizontal="center" vertical="center" shrinkToFit="1"/>
      <protection/>
    </xf>
    <xf numFmtId="187" fontId="17" fillId="0" borderId="94" xfId="52" applyNumberFormat="1" applyFont="1" applyBorder="1" applyAlignment="1" applyProtection="1">
      <alignment horizontal="center" vertical="center"/>
      <protection/>
    </xf>
    <xf numFmtId="187" fontId="17" fillId="0" borderId="95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 wrapText="1" shrinkToFit="1"/>
      <protection/>
    </xf>
    <xf numFmtId="187" fontId="17" fillId="0" borderId="94" xfId="52" applyNumberFormat="1" applyFont="1" applyBorder="1" applyAlignment="1" applyProtection="1">
      <alignment horizontal="center" vertical="center" shrinkToFit="1"/>
      <protection/>
    </xf>
    <xf numFmtId="187" fontId="17" fillId="0" borderId="0" xfId="52" applyNumberFormat="1" applyFont="1" applyBorder="1" applyAlignment="1" applyProtection="1">
      <alignment horizontal="center" vertical="center" shrinkToFit="1"/>
      <protection/>
    </xf>
    <xf numFmtId="187" fontId="17" fillId="0" borderId="95" xfId="52" applyNumberFormat="1" applyFont="1" applyBorder="1" applyAlignment="1" applyProtection="1">
      <alignment horizontal="center" vertical="center" shrinkToFit="1"/>
      <protection/>
    </xf>
    <xf numFmtId="187" fontId="17" fillId="0" borderId="94" xfId="52" applyNumberFormat="1" applyFont="1" applyFill="1" applyBorder="1" applyAlignment="1" applyProtection="1">
      <alignment horizontal="center" vertical="center" shrinkToFit="1"/>
      <protection/>
    </xf>
    <xf numFmtId="187" fontId="17" fillId="0" borderId="95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66" applyFont="1" applyFill="1" applyBorder="1" applyAlignment="1" applyProtection="1">
      <alignment horizontal="center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87" fontId="20" fillId="0" borderId="63" xfId="52" applyNumberFormat="1" applyFont="1" applyFill="1" applyBorder="1" applyAlignment="1" applyProtection="1">
      <alignment vertical="center"/>
      <protection locked="0"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75" xfId="68" applyFont="1" applyBorder="1" applyAlignment="1">
      <alignment horizontal="center" vertical="center"/>
      <protection/>
    </xf>
    <xf numFmtId="0" fontId="65" fillId="0" borderId="96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97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98" xfId="68" applyFont="1" applyBorder="1" applyAlignment="1">
      <alignment horizontal="center" vertical="center"/>
      <protection/>
    </xf>
    <xf numFmtId="2" fontId="46" fillId="0" borderId="99" xfId="68" applyNumberFormat="1" applyFont="1" applyBorder="1" applyAlignment="1">
      <alignment vertical="center"/>
      <protection/>
    </xf>
    <xf numFmtId="2" fontId="46" fillId="0" borderId="100" xfId="68" applyNumberFormat="1" applyFont="1" applyBorder="1" applyAlignment="1">
      <alignment vertical="center"/>
      <protection/>
    </xf>
    <xf numFmtId="2" fontId="46" fillId="0" borderId="95" xfId="68" applyNumberFormat="1" applyFont="1" applyBorder="1" applyAlignment="1">
      <alignment vertical="center"/>
      <protection/>
    </xf>
    <xf numFmtId="2" fontId="46" fillId="0" borderId="87" xfId="68" applyNumberFormat="1" applyFont="1" applyBorder="1" applyAlignment="1">
      <alignment vertical="center"/>
      <protection/>
    </xf>
    <xf numFmtId="2" fontId="46" fillId="0" borderId="101" xfId="68" applyNumberFormat="1" applyFont="1" applyBorder="1" applyAlignment="1">
      <alignment vertical="center"/>
      <protection/>
    </xf>
    <xf numFmtId="0" fontId="65" fillId="0" borderId="71" xfId="68" applyFont="1" applyBorder="1" applyAlignment="1">
      <alignment horizontal="center" vertical="center"/>
      <protection/>
    </xf>
    <xf numFmtId="2" fontId="46" fillId="0" borderId="102" xfId="68" applyNumberFormat="1" applyFont="1" applyBorder="1" applyAlignment="1">
      <alignment vertical="center"/>
      <protection/>
    </xf>
    <xf numFmtId="2" fontId="46" fillId="0" borderId="103" xfId="68" applyNumberFormat="1" applyFont="1" applyBorder="1" applyAlignment="1">
      <alignment vertical="center"/>
      <protection/>
    </xf>
    <xf numFmtId="2" fontId="46" fillId="0" borderId="81" xfId="68" applyNumberFormat="1" applyFont="1" applyBorder="1" applyAlignment="1">
      <alignment vertical="center"/>
      <protection/>
    </xf>
    <xf numFmtId="2" fontId="46" fillId="0" borderId="76" xfId="68" applyNumberFormat="1" applyFont="1" applyBorder="1" applyAlignment="1">
      <alignment vertical="center"/>
      <protection/>
    </xf>
    <xf numFmtId="2" fontId="46" fillId="0" borderId="104" xfId="68" applyNumberFormat="1" applyFont="1" applyBorder="1" applyAlignment="1">
      <alignment vertical="center"/>
      <protection/>
    </xf>
    <xf numFmtId="0" fontId="65" fillId="0" borderId="85" xfId="68" applyFont="1" applyBorder="1" applyAlignment="1">
      <alignment horizontal="distributed" vertical="center"/>
      <protection/>
    </xf>
    <xf numFmtId="2" fontId="46" fillId="0" borderId="105" xfId="68" applyNumberFormat="1" applyFont="1" applyBorder="1" applyAlignment="1">
      <alignment vertical="center"/>
      <protection/>
    </xf>
    <xf numFmtId="2" fontId="46" fillId="0" borderId="106" xfId="68" applyNumberFormat="1" applyFont="1" applyBorder="1" applyAlignment="1">
      <alignment vertical="center"/>
      <protection/>
    </xf>
    <xf numFmtId="0" fontId="65" fillId="28" borderId="107" xfId="68" applyFont="1" applyFill="1" applyBorder="1" applyAlignment="1">
      <alignment horizontal="distributed" vertical="center"/>
      <protection/>
    </xf>
    <xf numFmtId="2" fontId="46" fillId="28" borderId="95" xfId="68" applyNumberFormat="1" applyFont="1" applyFill="1" applyBorder="1" applyAlignment="1">
      <alignment vertical="center"/>
      <protection/>
    </xf>
    <xf numFmtId="2" fontId="46" fillId="28" borderId="87" xfId="68" applyNumberFormat="1" applyFont="1" applyFill="1" applyBorder="1" applyAlignment="1">
      <alignment vertical="center"/>
      <protection/>
    </xf>
    <xf numFmtId="2" fontId="46" fillId="28" borderId="76" xfId="68" applyNumberFormat="1" applyFont="1" applyFill="1" applyBorder="1" applyAlignment="1">
      <alignment vertical="center"/>
      <protection/>
    </xf>
    <xf numFmtId="2" fontId="46" fillId="28" borderId="104" xfId="68" applyNumberFormat="1" applyFont="1" applyFill="1" applyBorder="1" applyAlignment="1">
      <alignment vertical="center"/>
      <protection/>
    </xf>
    <xf numFmtId="0" fontId="65" fillId="0" borderId="108" xfId="68" applyFont="1" applyBorder="1" applyAlignment="1">
      <alignment horizontal="distributed" vertical="center"/>
      <protection/>
    </xf>
    <xf numFmtId="2" fontId="46" fillId="28" borderId="81" xfId="68" applyNumberFormat="1" applyFont="1" applyFill="1" applyBorder="1" applyAlignment="1">
      <alignment vertical="center"/>
      <protection/>
    </xf>
    <xf numFmtId="2" fontId="46" fillId="28" borderId="94" xfId="68" applyNumberFormat="1" applyFont="1" applyFill="1" applyBorder="1" applyAlignment="1">
      <alignment vertical="center"/>
      <protection/>
    </xf>
    <xf numFmtId="2" fontId="46" fillId="28" borderId="85" xfId="68" applyNumberFormat="1" applyFont="1" applyFill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2" fontId="46" fillId="28" borderId="110" xfId="68" applyNumberFormat="1" applyFont="1" applyFill="1" applyBorder="1" applyAlignment="1">
      <alignment vertical="center"/>
      <protection/>
    </xf>
    <xf numFmtId="0" fontId="65" fillId="0" borderId="111" xfId="68" applyFont="1" applyBorder="1" applyAlignment="1">
      <alignment horizontal="center" vertical="center"/>
      <protection/>
    </xf>
    <xf numFmtId="2" fontId="46" fillId="0" borderId="99" xfId="68" applyNumberFormat="1" applyFont="1" applyFill="1" applyBorder="1" applyAlignment="1">
      <alignment vertical="center"/>
      <protection/>
    </xf>
    <xf numFmtId="2" fontId="46" fillId="0" borderId="100" xfId="68" applyNumberFormat="1" applyFont="1" applyFill="1" applyBorder="1" applyAlignment="1">
      <alignment vertical="center"/>
      <protection/>
    </xf>
    <xf numFmtId="2" fontId="46" fillId="0" borderId="80" xfId="68" applyNumberFormat="1" applyFont="1" applyFill="1" applyBorder="1" applyAlignment="1">
      <alignment vertical="center"/>
      <protection/>
    </xf>
    <xf numFmtId="2" fontId="46" fillId="0" borderId="83" xfId="68" applyNumberFormat="1" applyFont="1" applyFill="1" applyBorder="1" applyAlignment="1">
      <alignment vertical="center"/>
      <protection/>
    </xf>
    <xf numFmtId="2" fontId="46" fillId="0" borderId="112" xfId="68" applyNumberFormat="1" applyFont="1" applyFill="1" applyBorder="1" applyAlignment="1">
      <alignment vertical="center"/>
      <protection/>
    </xf>
    <xf numFmtId="2" fontId="46" fillId="0" borderId="102" xfId="68" applyNumberFormat="1" applyFont="1" applyFill="1" applyBorder="1" applyAlignment="1">
      <alignment vertical="center"/>
      <protection/>
    </xf>
    <xf numFmtId="2" fontId="46" fillId="0" borderId="103" xfId="68" applyNumberFormat="1" applyFont="1" applyFill="1" applyBorder="1" applyAlignment="1">
      <alignment vertical="center"/>
      <protection/>
    </xf>
    <xf numFmtId="2" fontId="46" fillId="0" borderId="81" xfId="68" applyNumberFormat="1" applyFont="1" applyFill="1" applyBorder="1" applyAlignment="1">
      <alignment vertical="center"/>
      <protection/>
    </xf>
    <xf numFmtId="2" fontId="46" fillId="0" borderId="76" xfId="68" applyNumberFormat="1" applyFont="1" applyFill="1" applyBorder="1" applyAlignment="1">
      <alignment vertical="center"/>
      <protection/>
    </xf>
    <xf numFmtId="2" fontId="46" fillId="0" borderId="104" xfId="68" applyNumberFormat="1" applyFont="1" applyFill="1" applyBorder="1" applyAlignment="1">
      <alignment vertical="center"/>
      <protection/>
    </xf>
    <xf numFmtId="0" fontId="65" fillId="0" borderId="113" xfId="68" applyFont="1" applyBorder="1" applyAlignment="1">
      <alignment horizontal="distributed" vertical="center"/>
      <protection/>
    </xf>
    <xf numFmtId="2" fontId="46" fillId="0" borderId="105" xfId="68" applyNumberFormat="1" applyFont="1" applyFill="1" applyBorder="1" applyAlignment="1">
      <alignment vertical="center"/>
      <protection/>
    </xf>
    <xf numFmtId="2" fontId="46" fillId="0" borderId="106" xfId="68" applyNumberFormat="1" applyFont="1" applyFill="1" applyBorder="1" applyAlignment="1">
      <alignment vertical="center"/>
      <protection/>
    </xf>
    <xf numFmtId="2" fontId="46" fillId="0" borderId="85" xfId="68" applyNumberFormat="1" applyFont="1" applyFill="1" applyBorder="1" applyAlignment="1">
      <alignment vertical="center"/>
      <protection/>
    </xf>
    <xf numFmtId="2" fontId="46" fillId="0" borderId="109" xfId="68" applyNumberFormat="1" applyFont="1" applyFill="1" applyBorder="1" applyAlignment="1">
      <alignment vertical="center"/>
      <protection/>
    </xf>
    <xf numFmtId="2" fontId="46" fillId="0" borderId="110" xfId="68" applyNumberFormat="1" applyFont="1" applyFill="1" applyBorder="1" applyAlignment="1">
      <alignment vertical="center"/>
      <protection/>
    </xf>
    <xf numFmtId="2" fontId="46" fillId="0" borderId="80" xfId="68" applyNumberFormat="1" applyFont="1" applyBorder="1" applyAlignment="1">
      <alignment vertical="center"/>
      <protection/>
    </xf>
    <xf numFmtId="2" fontId="46" fillId="0" borderId="83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2" fontId="46" fillId="28" borderId="114" xfId="68" applyNumberFormat="1" applyFont="1" applyFill="1" applyBorder="1" applyAlignment="1">
      <alignment vertical="center"/>
      <protection/>
    </xf>
    <xf numFmtId="2" fontId="46" fillId="28" borderId="97" xfId="68" applyNumberFormat="1" applyFont="1" applyFill="1" applyBorder="1" applyAlignment="1">
      <alignment vertical="center"/>
      <protection/>
    </xf>
    <xf numFmtId="0" fontId="65" fillId="0" borderId="115" xfId="68" applyFont="1" applyBorder="1" applyAlignment="1">
      <alignment horizontal="distributed" vertical="center"/>
      <protection/>
    </xf>
    <xf numFmtId="2" fontId="46" fillId="0" borderId="116" xfId="68" applyNumberFormat="1" applyFont="1" applyBorder="1" applyAlignment="1">
      <alignment vertical="center"/>
      <protection/>
    </xf>
    <xf numFmtId="2" fontId="46" fillId="0" borderId="117" xfId="68" applyNumberFormat="1" applyFont="1" applyBorder="1" applyAlignment="1">
      <alignment vertical="center"/>
      <protection/>
    </xf>
    <xf numFmtId="2" fontId="46" fillId="28" borderId="82" xfId="68" applyNumberFormat="1" applyFont="1" applyFill="1" applyBorder="1" applyAlignment="1">
      <alignment vertical="center"/>
      <protection/>
    </xf>
    <xf numFmtId="2" fontId="46" fillId="28" borderId="65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65" fillId="0" borderId="77" xfId="68" applyFont="1" applyBorder="1" applyAlignment="1">
      <alignment horizontal="center" vertical="center"/>
      <protection/>
    </xf>
    <xf numFmtId="2" fontId="46" fillId="28" borderId="113" xfId="68" applyNumberFormat="1" applyFont="1" applyFill="1" applyBorder="1" applyAlignment="1">
      <alignment vertical="center"/>
      <protection/>
    </xf>
    <xf numFmtId="2" fontId="46" fillId="0" borderId="69" xfId="68" applyNumberFormat="1" applyFont="1" applyBorder="1" applyAlignment="1">
      <alignment vertical="center"/>
      <protection/>
    </xf>
    <xf numFmtId="2" fontId="46" fillId="28" borderId="118" xfId="68" applyNumberFormat="1" applyFont="1" applyFill="1" applyBorder="1" applyAlignment="1">
      <alignment vertical="center"/>
      <protection/>
    </xf>
    <xf numFmtId="38" fontId="4" fillId="28" borderId="69" xfId="52" applyFont="1" applyFill="1" applyBorder="1" applyAlignment="1" applyProtection="1">
      <alignment horizontal="right" vertical="center"/>
      <protection locked="0"/>
    </xf>
    <xf numFmtId="38" fontId="4" fillId="0" borderId="69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38" fontId="4" fillId="28" borderId="119" xfId="52" applyFont="1" applyFill="1" applyBorder="1" applyAlignment="1" applyProtection="1">
      <alignment horizontal="right" vertical="center"/>
      <protection locked="0"/>
    </xf>
    <xf numFmtId="187" fontId="19" fillId="0" borderId="87" xfId="52" applyNumberFormat="1" applyFont="1" applyFill="1" applyBorder="1" applyAlignment="1" applyProtection="1">
      <alignment horizontal="right" vertical="center"/>
      <protection/>
    </xf>
    <xf numFmtId="187" fontId="19" fillId="0" borderId="108" xfId="52" applyNumberFormat="1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/>
      <protection/>
    </xf>
    <xf numFmtId="187" fontId="16" fillId="0" borderId="82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120" xfId="52" applyNumberFormat="1" applyFont="1" applyFill="1" applyBorder="1" applyAlignment="1" applyProtection="1">
      <alignment horizontal="center" vertical="center"/>
      <protection/>
    </xf>
    <xf numFmtId="187" fontId="17" fillId="0" borderId="82" xfId="52" applyNumberFormat="1" applyFont="1" applyFill="1" applyBorder="1" applyAlignment="1" applyProtection="1">
      <alignment horizontal="center" vertical="center"/>
      <protection/>
    </xf>
    <xf numFmtId="187" fontId="17" fillId="0" borderId="94" xfId="52" applyNumberFormat="1" applyFont="1" applyFill="1" applyBorder="1" applyAlignment="1" applyProtection="1">
      <alignment horizontal="center" vertical="center"/>
      <protection/>
    </xf>
    <xf numFmtId="187" fontId="17" fillId="0" borderId="120" xfId="52" applyNumberFormat="1" applyFont="1" applyFill="1" applyBorder="1" applyAlignment="1" applyProtection="1">
      <alignment horizontal="center" vertical="center" shrinkToFit="1"/>
      <protection/>
    </xf>
    <xf numFmtId="187" fontId="16" fillId="0" borderId="84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79" xfId="52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4" fillId="0" borderId="69" xfId="49" applyFont="1" applyFill="1" applyBorder="1" applyAlignment="1" applyProtection="1">
      <alignment horizontal="right"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 locked="0"/>
    </xf>
    <xf numFmtId="38" fontId="4" fillId="0" borderId="121" xfId="52" applyFont="1" applyFill="1" applyBorder="1" applyAlignment="1" applyProtection="1">
      <alignment horizontal="right" vertical="center"/>
      <protection/>
    </xf>
    <xf numFmtId="38" fontId="67" fillId="0" borderId="119" xfId="52" applyFont="1" applyFill="1" applyBorder="1" applyAlignment="1" applyProtection="1">
      <alignment horizontal="right" vertical="center"/>
      <protection/>
    </xf>
    <xf numFmtId="38" fontId="67" fillId="0" borderId="69" xfId="52" applyFont="1" applyFill="1" applyBorder="1" applyAlignment="1" applyProtection="1">
      <alignment horizontal="right" vertical="center"/>
      <protection/>
    </xf>
    <xf numFmtId="38" fontId="4" fillId="28" borderId="121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4" fillId="0" borderId="122" xfId="52" applyFont="1" applyFill="1" applyBorder="1" applyAlignment="1" applyProtection="1">
      <alignment horizontal="right" vertical="center"/>
      <protection/>
    </xf>
    <xf numFmtId="187" fontId="17" fillId="0" borderId="84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vertical="center"/>
      <protection/>
    </xf>
    <xf numFmtId="38" fontId="4" fillId="28" borderId="122" xfId="52" applyFont="1" applyFill="1" applyBorder="1" applyAlignment="1" applyProtection="1">
      <alignment horizontal="right" vertical="center"/>
      <protection locked="0"/>
    </xf>
    <xf numFmtId="187" fontId="18" fillId="0" borderId="84" xfId="52" applyNumberFormat="1" applyFont="1" applyBorder="1" applyAlignment="1" applyProtection="1">
      <alignment vertical="center"/>
      <protection/>
    </xf>
    <xf numFmtId="187" fontId="17" fillId="0" borderId="84" xfId="52" applyNumberFormat="1" applyFont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4" fillId="0" borderId="119" xfId="52" applyFont="1" applyFill="1" applyBorder="1" applyAlignment="1" applyProtection="1">
      <alignment horizontal="right" vertical="center"/>
      <protection/>
    </xf>
    <xf numFmtId="187" fontId="16" fillId="0" borderId="81" xfId="52" applyNumberFormat="1" applyFont="1" applyFill="1" applyBorder="1" applyAlignment="1" applyProtection="1">
      <alignment horizontal="center" vertical="center"/>
      <protection/>
    </xf>
    <xf numFmtId="187" fontId="19" fillId="7" borderId="76" xfId="52" applyNumberFormat="1" applyFont="1" applyFill="1" applyBorder="1" applyAlignment="1" applyProtection="1">
      <alignment horizontal="right" vertical="center"/>
      <protection/>
    </xf>
    <xf numFmtId="187" fontId="25" fillId="0" borderId="81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38" fontId="4" fillId="0" borderId="69" xfId="52" applyFont="1" applyFill="1" applyBorder="1" applyAlignment="1" applyProtection="1">
      <alignment horizontal="right" vertical="center"/>
      <protection locked="0"/>
    </xf>
    <xf numFmtId="187" fontId="17" fillId="7" borderId="81" xfId="52" applyNumberFormat="1" applyFont="1" applyFill="1" applyBorder="1" applyAlignment="1" applyProtection="1">
      <alignment horizontal="center" vertical="center" shrinkToFit="1"/>
      <protection/>
    </xf>
    <xf numFmtId="187" fontId="68" fillId="0" borderId="75" xfId="52" applyNumberFormat="1" applyFont="1" applyFill="1" applyBorder="1" applyAlignment="1" applyProtection="1">
      <alignment horizontal="right" vertical="center"/>
      <protection/>
    </xf>
    <xf numFmtId="187" fontId="68" fillId="0" borderId="76" xfId="52" applyNumberFormat="1" applyFont="1" applyFill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vertical="center"/>
      <protection/>
    </xf>
    <xf numFmtId="38" fontId="4" fillId="0" borderId="119" xfId="52" applyFont="1" applyFill="1" applyBorder="1" applyAlignment="1" applyProtection="1">
      <alignment horizontal="right" vertical="center"/>
      <protection locked="0"/>
    </xf>
    <xf numFmtId="0" fontId="65" fillId="0" borderId="123" xfId="68" applyFont="1" applyBorder="1" applyAlignment="1">
      <alignment horizontal="center" vertical="center"/>
      <protection/>
    </xf>
    <xf numFmtId="0" fontId="65" fillId="0" borderId="124" xfId="68" applyFont="1" applyBorder="1" applyAlignment="1">
      <alignment horizontal="center" vertical="center"/>
      <protection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01" xfId="68" applyFont="1" applyBorder="1" applyAlignment="1">
      <alignment horizontal="left" vertical="center"/>
      <protection/>
    </xf>
    <xf numFmtId="0" fontId="65" fillId="0" borderId="86" xfId="68" applyFont="1" applyBorder="1" applyAlignment="1">
      <alignment horizontal="left" vertical="center"/>
      <protection/>
    </xf>
    <xf numFmtId="0" fontId="58" fillId="0" borderId="125" xfId="68" applyFont="1" applyBorder="1" applyAlignment="1">
      <alignment horizontal="center" vertical="center" wrapText="1"/>
      <protection/>
    </xf>
    <xf numFmtId="0" fontId="58" fillId="0" borderId="126" xfId="68" applyFont="1" applyBorder="1" applyAlignment="1">
      <alignment horizontal="center" vertical="center" wrapText="1"/>
      <protection/>
    </xf>
    <xf numFmtId="0" fontId="58" fillId="0" borderId="127" xfId="68" applyFont="1" applyBorder="1" applyAlignment="1">
      <alignment horizontal="center" vertical="center" wrapText="1"/>
      <protection/>
    </xf>
    <xf numFmtId="0" fontId="65" fillId="0" borderId="104" xfId="68" applyFont="1" applyBorder="1" applyAlignment="1">
      <alignment horizontal="left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28" xfId="68" applyFont="1" applyBorder="1" applyAlignment="1">
      <alignment horizontal="center" vertical="center"/>
      <protection/>
    </xf>
    <xf numFmtId="0" fontId="65" fillId="0" borderId="129" xfId="68" applyFont="1" applyBorder="1" applyAlignment="1">
      <alignment horizontal="center" vertical="center"/>
      <protection/>
    </xf>
    <xf numFmtId="0" fontId="65" fillId="0" borderId="77" xfId="68" applyFont="1" applyBorder="1" applyAlignment="1">
      <alignment horizontal="center" vertical="center"/>
      <protection/>
    </xf>
    <xf numFmtId="0" fontId="65" fillId="0" borderId="113" xfId="68" applyFont="1" applyBorder="1" applyAlignment="1">
      <alignment horizontal="left" vertical="center"/>
      <protection/>
    </xf>
    <xf numFmtId="0" fontId="65" fillId="0" borderId="76" xfId="68" applyFont="1" applyBorder="1" applyAlignment="1">
      <alignment horizontal="left" vertical="center"/>
      <protection/>
    </xf>
    <xf numFmtId="0" fontId="69" fillId="0" borderId="128" xfId="68" applyFont="1" applyBorder="1" applyAlignment="1">
      <alignment horizontal="center" vertical="center"/>
      <protection/>
    </xf>
    <xf numFmtId="0" fontId="69" fillId="0" borderId="74" xfId="68" applyFont="1" applyBorder="1" applyAlignment="1">
      <alignment horizontal="center" vertical="center"/>
      <protection/>
    </xf>
    <xf numFmtId="0" fontId="65" fillId="0" borderId="110" xfId="68" applyFont="1" applyBorder="1" applyAlignment="1">
      <alignment horizontal="left" vertical="center"/>
      <protection/>
    </xf>
    <xf numFmtId="0" fontId="58" fillId="0" borderId="130" xfId="68" applyFont="1" applyBorder="1" applyAlignment="1">
      <alignment horizontal="center" vertical="center" wrapText="1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65" fillId="0" borderId="112" xfId="68" applyFont="1" applyBorder="1" applyAlignment="1">
      <alignment horizontal="left" vertical="center"/>
      <protection/>
    </xf>
    <xf numFmtId="0" fontId="58" fillId="0" borderId="123" xfId="68" applyFont="1" applyBorder="1" applyAlignment="1">
      <alignment horizontal="center" vertical="center" wrapText="1"/>
      <protection/>
    </xf>
    <xf numFmtId="0" fontId="65" fillId="0" borderId="74" xfId="68" applyFont="1" applyBorder="1" applyAlignment="1">
      <alignment horizontal="center" vertical="center"/>
      <protection/>
    </xf>
    <xf numFmtId="0" fontId="65" fillId="0" borderId="85" xfId="68" applyFont="1" applyBorder="1" applyAlignment="1">
      <alignment horizontal="left" vertical="center"/>
      <protection/>
    </xf>
    <xf numFmtId="2" fontId="46" fillId="28" borderId="95" xfId="68" applyNumberFormat="1" applyFont="1" applyFill="1" applyBorder="1" applyAlignment="1">
      <alignment horizontal="center" vertical="center"/>
      <protection/>
    </xf>
    <xf numFmtId="2" fontId="46" fillId="28" borderId="87" xfId="68" applyNumberFormat="1" applyFont="1" applyFill="1" applyBorder="1" applyAlignment="1">
      <alignment horizontal="center" vertical="center"/>
      <protection/>
    </xf>
    <xf numFmtId="2" fontId="46" fillId="28" borderId="76" xfId="68" applyNumberFormat="1" applyFont="1" applyFill="1" applyBorder="1" applyAlignment="1">
      <alignment horizontal="center" vertical="center"/>
      <protection/>
    </xf>
    <xf numFmtId="2" fontId="46" fillId="28" borderId="104" xfId="68" applyNumberFormat="1" applyFont="1" applyFill="1" applyBorder="1" applyAlignment="1">
      <alignment horizontal="center" vertical="center"/>
      <protection/>
    </xf>
    <xf numFmtId="0" fontId="65" fillId="0" borderId="98" xfId="68" applyFont="1" applyBorder="1" applyAlignment="1">
      <alignment horizontal="left" vertical="center"/>
      <protection/>
    </xf>
    <xf numFmtId="0" fontId="65" fillId="0" borderId="82" xfId="68" applyFont="1" applyBorder="1" applyAlignment="1">
      <alignment horizontal="lef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5" fillId="0" borderId="79" xfId="68" applyFont="1" applyBorder="1" applyAlignment="1">
      <alignment horizontal="left" vertical="center"/>
      <protection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95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6" fillId="0" borderId="28" xfId="66" applyFont="1" applyBorder="1" applyAlignment="1" applyProtection="1">
      <alignment horizontal="center" vertical="center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13" fillId="28" borderId="29" xfId="66" applyFont="1" applyFill="1" applyBorder="1" applyAlignment="1" applyProtection="1">
      <alignment horizontal="center" vertical="center"/>
      <protection locked="0"/>
    </xf>
    <xf numFmtId="0" fontId="13" fillId="28" borderId="31" xfId="66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29" xfId="0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195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 indent="1"/>
      <protection/>
    </xf>
    <xf numFmtId="38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shrinkToFit="1"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0" fillId="0" borderId="133" xfId="65" applyFill="1" applyBorder="1" applyAlignment="1" applyProtection="1">
      <alignment horizontal="center" vertic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4" xfId="65" applyFill="1" applyBorder="1" applyAlignment="1" applyProtection="1">
      <alignment horizontal="center" vertical="center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0" fontId="0" fillId="0" borderId="133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135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/>
      <protection/>
    </xf>
    <xf numFmtId="0" fontId="0" fillId="0" borderId="132" xfId="0" applyFont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81" xfId="5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32" xfId="0" applyFont="1" applyFill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81" xfId="52" applyNumberFormat="1" applyFont="1" applyFill="1" applyBorder="1" applyAlignment="1" applyProtection="1">
      <alignment horizontal="distributed" vertical="center" shrinkToFit="1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38" fontId="13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0" fillId="0" borderId="81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65817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5149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18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181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5286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5514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134350" y="61245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104584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95250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52500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525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525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9525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9525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8486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8486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5133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5591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134350" y="88011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83820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915150" y="421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3076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2847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2619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2390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2162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19335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1704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4371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8134350" y="65817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6353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6353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8134350" y="85629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8334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3343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8334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30765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70389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4829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48291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906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906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99060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99060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134350" y="863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6810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6810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534525" y="3533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5286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915150" y="59721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448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448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448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448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4448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6429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2390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2390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915150" y="4371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9372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9372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9372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93726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915150" y="6124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6124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915150" y="8105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534525" y="8105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6581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91515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7343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734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6106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6106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915150" y="8610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86106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829925" y="21621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5819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6767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8382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83820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915150" y="83820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534525" y="83820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3533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467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534525" y="28479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2619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2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0050"/>
    <xdr:sp fLocksText="0">
      <xdr:nvSpPr>
        <xdr:cNvPr id="3" name="Text Box 1"/>
        <xdr:cNvSpPr txBox="1">
          <a:spLocks noChangeArrowheads="1"/>
        </xdr:cNvSpPr>
      </xdr:nvSpPr>
      <xdr:spPr>
        <a:xfrm>
          <a:off x="6915150" y="4829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0050"/>
    <xdr:sp fLocksText="0">
      <xdr:nvSpPr>
        <xdr:cNvPr id="4" name="Text Box 1"/>
        <xdr:cNvSpPr txBox="1">
          <a:spLocks noChangeArrowheads="1"/>
        </xdr:cNvSpPr>
      </xdr:nvSpPr>
      <xdr:spPr>
        <a:xfrm>
          <a:off x="9534525" y="4829175"/>
          <a:ext cx="571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915150" y="4829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534525" y="48291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915150" y="9220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534525" y="92202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915150" y="92202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534525" y="922020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915150" y="7953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534525" y="79533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915150" y="4600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534525" y="4600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915150" y="28479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134350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534525" y="8667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534525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534525" y="4829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E39" sqref="E39"/>
    </sheetView>
  </sheetViews>
  <sheetFormatPr defaultColWidth="9.00390625" defaultRowHeight="13.5"/>
  <cols>
    <col min="1" max="1" width="1.37890625" style="595" customWidth="1"/>
    <col min="2" max="2" width="3.625" style="595" customWidth="1"/>
    <col min="3" max="3" width="8.125" style="595" customWidth="1"/>
    <col min="4" max="4" width="28.50390625" style="595" customWidth="1"/>
    <col min="5" max="12" width="8.625" style="595" customWidth="1"/>
    <col min="13" max="13" width="3.125" style="595" customWidth="1"/>
    <col min="14" max="16384" width="9.00390625" style="595" customWidth="1"/>
  </cols>
  <sheetData>
    <row r="2" s="594" customFormat="1" ht="17.25">
      <c r="C2" s="593" t="s">
        <v>771</v>
      </c>
    </row>
    <row r="3" ht="13.5" customHeight="1"/>
    <row r="4" s="597" customFormat="1" ht="13.5" customHeight="1">
      <c r="C4" s="596" t="s">
        <v>772</v>
      </c>
    </row>
    <row r="5" s="597" customFormat="1" ht="13.5" customHeight="1">
      <c r="C5" s="598"/>
    </row>
    <row r="6" s="597" customFormat="1" ht="13.5" customHeight="1">
      <c r="C6" s="598" t="s">
        <v>773</v>
      </c>
    </row>
    <row r="7" s="597" customFormat="1" ht="13.5" customHeight="1">
      <c r="C7" s="598"/>
    </row>
    <row r="8" s="597" customFormat="1" ht="13.5">
      <c r="C8" s="598" t="s">
        <v>774</v>
      </c>
    </row>
    <row r="9" s="597" customFormat="1" ht="13.5" customHeight="1">
      <c r="C9" s="599" t="s">
        <v>775</v>
      </c>
    </row>
    <row r="10" s="597" customFormat="1" ht="13.5" customHeight="1">
      <c r="C10" s="598"/>
    </row>
    <row r="11" s="597" customFormat="1" ht="13.5" customHeight="1">
      <c r="C11" s="598" t="s">
        <v>776</v>
      </c>
    </row>
    <row r="12" s="597" customFormat="1" ht="13.5" customHeight="1">
      <c r="C12" s="598"/>
    </row>
    <row r="13" s="597" customFormat="1" ht="13.5" customHeight="1">
      <c r="C13" s="598" t="s">
        <v>777</v>
      </c>
    </row>
    <row r="14" s="597" customFormat="1" ht="13.5" customHeight="1">
      <c r="C14" s="598"/>
    </row>
    <row r="15" s="597" customFormat="1" ht="13.5" customHeight="1">
      <c r="C15" s="598" t="s">
        <v>778</v>
      </c>
    </row>
    <row r="16" s="597" customFormat="1" ht="13.5" customHeight="1">
      <c r="C16" s="600" t="s">
        <v>779</v>
      </c>
    </row>
    <row r="17" s="597" customFormat="1" ht="13.5" customHeight="1">
      <c r="C17" s="600"/>
    </row>
    <row r="18" spans="3:5" s="597" customFormat="1" ht="13.5" customHeight="1">
      <c r="C18" s="601" t="s">
        <v>780</v>
      </c>
      <c r="D18" s="602"/>
      <c r="E18" s="602"/>
    </row>
    <row r="19" spans="3:5" s="597" customFormat="1" ht="13.5" customHeight="1">
      <c r="C19" s="603" t="s">
        <v>781</v>
      </c>
      <c r="D19" s="602"/>
      <c r="E19" s="602"/>
    </row>
    <row r="20" spans="3:5" s="597" customFormat="1" ht="13.5" customHeight="1">
      <c r="C20" s="603" t="s">
        <v>782</v>
      </c>
      <c r="D20" s="602"/>
      <c r="E20" s="602"/>
    </row>
    <row r="21" spans="3:5" s="597" customFormat="1" ht="11.25" customHeight="1">
      <c r="C21" s="601"/>
      <c r="D21" s="602"/>
      <c r="E21" s="602"/>
    </row>
    <row r="22" spans="3:5" s="597" customFormat="1" ht="13.5" customHeight="1">
      <c r="C22" s="601" t="s">
        <v>783</v>
      </c>
      <c r="D22" s="602"/>
      <c r="E22" s="602"/>
    </row>
    <row r="23" spans="3:5" s="597" customFormat="1" ht="13.5" customHeight="1">
      <c r="C23" s="603" t="s">
        <v>784</v>
      </c>
      <c r="D23" s="602"/>
      <c r="E23" s="602"/>
    </row>
    <row r="24" spans="3:5" s="597" customFormat="1" ht="11.25" customHeight="1">
      <c r="C24" s="601" t="s">
        <v>785</v>
      </c>
      <c r="D24" s="602"/>
      <c r="E24" s="602"/>
    </row>
    <row r="25" spans="3:5" s="597" customFormat="1" ht="13.5" customHeight="1">
      <c r="C25" s="601" t="s">
        <v>786</v>
      </c>
      <c r="D25" s="602"/>
      <c r="E25" s="602"/>
    </row>
    <row r="26" spans="3:5" s="597" customFormat="1" ht="13.5" customHeight="1">
      <c r="C26" s="603" t="s">
        <v>787</v>
      </c>
      <c r="D26" s="602"/>
      <c r="E26" s="602"/>
    </row>
    <row r="27" spans="3:5" s="597" customFormat="1" ht="13.5" customHeight="1">
      <c r="C27" s="603" t="s">
        <v>788</v>
      </c>
      <c r="D27" s="602"/>
      <c r="E27" s="602"/>
    </row>
    <row r="28" spans="3:5" s="597" customFormat="1" ht="11.25" customHeight="1">
      <c r="C28" s="601"/>
      <c r="D28" s="602"/>
      <c r="E28" s="602"/>
    </row>
    <row r="29" spans="3:5" s="597" customFormat="1" ht="13.5" customHeight="1">
      <c r="C29" s="601" t="s">
        <v>789</v>
      </c>
      <c r="D29" s="602"/>
      <c r="E29" s="602"/>
    </row>
    <row r="30" spans="3:5" s="597" customFormat="1" ht="13.5" customHeight="1">
      <c r="C30" s="603" t="s">
        <v>790</v>
      </c>
      <c r="D30" s="602"/>
      <c r="E30" s="602"/>
    </row>
    <row r="31" spans="3:5" s="597" customFormat="1" ht="11.25" customHeight="1">
      <c r="C31" s="603" t="s">
        <v>791</v>
      </c>
      <c r="D31" s="602"/>
      <c r="E31" s="602"/>
    </row>
    <row r="32" spans="3:5" s="597" customFormat="1" ht="13.5" customHeight="1">
      <c r="C32" s="601" t="s">
        <v>792</v>
      </c>
      <c r="D32" s="602"/>
      <c r="E32" s="602"/>
    </row>
    <row r="33" spans="3:5" s="597" customFormat="1" ht="13.5" customHeight="1">
      <c r="C33" s="603" t="s">
        <v>793</v>
      </c>
      <c r="D33" s="602"/>
      <c r="E33" s="602"/>
    </row>
    <row r="34" spans="3:5" s="597" customFormat="1" ht="11.25" customHeight="1">
      <c r="C34" s="601"/>
      <c r="D34" s="602"/>
      <c r="E34" s="602"/>
    </row>
    <row r="35" spans="3:5" s="597" customFormat="1" ht="13.5" customHeight="1">
      <c r="C35" s="601" t="s">
        <v>794</v>
      </c>
      <c r="D35" s="602"/>
      <c r="E35" s="602"/>
    </row>
    <row r="36" spans="3:5" s="597" customFormat="1" ht="13.5" customHeight="1">
      <c r="C36" s="603" t="s">
        <v>795</v>
      </c>
      <c r="D36" s="602"/>
      <c r="E36" s="602"/>
    </row>
    <row r="37" spans="3:5" s="597" customFormat="1" ht="11.25" customHeight="1">
      <c r="C37" s="601"/>
      <c r="D37" s="602"/>
      <c r="E37" s="602"/>
    </row>
    <row r="38" spans="3:5" s="597" customFormat="1" ht="13.5" customHeight="1">
      <c r="C38" s="601" t="s">
        <v>796</v>
      </c>
      <c r="D38" s="602"/>
      <c r="E38" s="602"/>
    </row>
    <row r="39" spans="3:5" s="597" customFormat="1" ht="11.25" customHeight="1">
      <c r="C39" s="601"/>
      <c r="D39" s="602"/>
      <c r="E39" s="602"/>
    </row>
    <row r="40" spans="3:5" s="597" customFormat="1" ht="13.5" customHeight="1">
      <c r="C40" s="601" t="s">
        <v>797</v>
      </c>
      <c r="D40" s="602"/>
      <c r="E40" s="602"/>
    </row>
    <row r="41" spans="3:5" s="597" customFormat="1" ht="13.5" customHeight="1">
      <c r="C41" s="603" t="s">
        <v>798</v>
      </c>
      <c r="D41" s="602"/>
      <c r="E41" s="602"/>
    </row>
    <row r="42" spans="3:5" s="597" customFormat="1" ht="11.25" customHeight="1">
      <c r="C42" s="603"/>
      <c r="D42" s="602"/>
      <c r="E42" s="602"/>
    </row>
    <row r="43" spans="3:5" s="597" customFormat="1" ht="13.5" customHeight="1">
      <c r="C43" s="601" t="s">
        <v>799</v>
      </c>
      <c r="D43" s="602"/>
      <c r="E43" s="602"/>
    </row>
    <row r="44" spans="3:5" s="597" customFormat="1" ht="13.5" customHeight="1">
      <c r="C44" s="603" t="s">
        <v>800</v>
      </c>
      <c r="D44" s="602"/>
      <c r="E44" s="602"/>
    </row>
    <row r="45" spans="3:5" s="597" customFormat="1" ht="11.25" customHeight="1">
      <c r="C45" s="603"/>
      <c r="D45" s="602"/>
      <c r="E45" s="602"/>
    </row>
    <row r="46" spans="3:5" s="597" customFormat="1" ht="13.5" customHeight="1">
      <c r="C46" s="599" t="s">
        <v>801</v>
      </c>
      <c r="D46" s="602"/>
      <c r="E46" s="602"/>
    </row>
    <row r="47" spans="3:5" s="597" customFormat="1" ht="13.5" customHeight="1">
      <c r="C47" s="603" t="s">
        <v>802</v>
      </c>
      <c r="D47" s="602"/>
      <c r="E47" s="602"/>
    </row>
    <row r="48" spans="3:5" s="597" customFormat="1" ht="11.25" customHeight="1">
      <c r="C48" s="603"/>
      <c r="D48" s="602"/>
      <c r="E48" s="602"/>
    </row>
    <row r="49" spans="3:5" s="597" customFormat="1" ht="13.5" customHeight="1">
      <c r="C49" s="599" t="s">
        <v>803</v>
      </c>
      <c r="D49" s="602"/>
      <c r="E49" s="602"/>
    </row>
    <row r="50" spans="3:5" s="597" customFormat="1" ht="11.25" customHeight="1">
      <c r="C50" s="599"/>
      <c r="D50" s="602"/>
      <c r="E50" s="602"/>
    </row>
    <row r="51" spans="3:5" s="597" customFormat="1" ht="13.5" customHeight="1">
      <c r="C51" s="599" t="s">
        <v>804</v>
      </c>
      <c r="D51" s="602"/>
      <c r="E51" s="602"/>
    </row>
    <row r="52" spans="3:5" s="597" customFormat="1" ht="11.25" customHeight="1">
      <c r="C52" s="599"/>
      <c r="D52" s="602"/>
      <c r="E52" s="602"/>
    </row>
    <row r="53" s="597" customFormat="1" ht="13.5" customHeight="1">
      <c r="C53" s="600" t="s">
        <v>805</v>
      </c>
    </row>
    <row r="54" s="597" customFormat="1" ht="13.5" customHeight="1">
      <c r="C54" s="598" t="s">
        <v>806</v>
      </c>
    </row>
    <row r="55" s="597" customFormat="1" ht="13.5" customHeight="1">
      <c r="C55" s="598"/>
    </row>
    <row r="56" s="597" customFormat="1" ht="13.5" customHeight="1">
      <c r="C56" s="598" t="s">
        <v>807</v>
      </c>
    </row>
    <row r="57" s="597" customFormat="1" ht="13.5" customHeight="1">
      <c r="C57" s="600" t="s">
        <v>808</v>
      </c>
    </row>
    <row r="58" s="597" customFormat="1" ht="13.5" customHeight="1">
      <c r="C58" s="598"/>
    </row>
    <row r="59" s="597" customFormat="1" ht="13.5" customHeight="1">
      <c r="C59" s="598" t="s">
        <v>809</v>
      </c>
    </row>
    <row r="60" s="597" customFormat="1" ht="13.5" customHeight="1">
      <c r="C60" s="600" t="s">
        <v>810</v>
      </c>
    </row>
    <row r="61" s="597" customFormat="1" ht="13.5" customHeight="1">
      <c r="C61" s="598"/>
    </row>
    <row r="62" s="597" customFormat="1" ht="13.5" customHeight="1">
      <c r="C62" s="598" t="s">
        <v>811</v>
      </c>
    </row>
    <row r="63" s="597" customFormat="1" ht="13.5" customHeight="1">
      <c r="C63" s="598"/>
    </row>
    <row r="64" s="597" customFormat="1" ht="13.5" customHeight="1">
      <c r="C64" s="598" t="s">
        <v>812</v>
      </c>
    </row>
    <row r="65" s="597" customFormat="1" ht="13.5" customHeight="1">
      <c r="C65" s="604" t="s">
        <v>813</v>
      </c>
    </row>
    <row r="66" s="597" customFormat="1" ht="13.5" customHeight="1">
      <c r="C66" s="604" t="s">
        <v>814</v>
      </c>
    </row>
    <row r="67" s="597" customFormat="1" ht="13.5" customHeight="1">
      <c r="C67" s="598" t="s">
        <v>815</v>
      </c>
    </row>
    <row r="68" s="597" customFormat="1" ht="13.5" customHeight="1">
      <c r="C68" s="598" t="s">
        <v>816</v>
      </c>
    </row>
    <row r="69" s="597" customFormat="1" ht="13.5" customHeight="1">
      <c r="C69" s="598"/>
    </row>
    <row r="70" s="597" customFormat="1" ht="13.5" customHeight="1">
      <c r="C70" s="598" t="s">
        <v>817</v>
      </c>
    </row>
    <row r="71" spans="3:4" ht="13.5">
      <c r="C71" s="600" t="s">
        <v>818</v>
      </c>
      <c r="D71" s="604"/>
    </row>
    <row r="72" ht="13.5">
      <c r="C72" s="600" t="s">
        <v>819</v>
      </c>
    </row>
    <row r="73" s="597" customFormat="1" ht="13.5" customHeight="1">
      <c r="C73" s="598" t="s">
        <v>820</v>
      </c>
    </row>
    <row r="74" s="597" customFormat="1" ht="13.5" customHeight="1">
      <c r="C74" s="598"/>
    </row>
    <row r="75" s="597" customFormat="1" ht="13.5" customHeight="1">
      <c r="C75" s="598" t="s">
        <v>821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SUM(O4+O12+O20+O27)</f>
        <v>0</v>
      </c>
      <c r="W3" s="727"/>
      <c r="X3" s="727"/>
      <c r="Y3" s="727"/>
      <c r="Z3" s="479" t="s">
        <v>2</v>
      </c>
    </row>
    <row r="4" spans="2:49" ht="30" customHeight="1">
      <c r="B4" s="317" t="s">
        <v>292</v>
      </c>
      <c r="C4" s="707" t="s">
        <v>462</v>
      </c>
      <c r="D4" s="707"/>
      <c r="E4" s="707"/>
      <c r="F4" s="705" t="s">
        <v>17</v>
      </c>
      <c r="G4" s="705"/>
      <c r="H4" s="706">
        <f>SUM(E11+J11+O11+T11+Y11)</f>
        <v>10550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SUM(F11+K11+P11+U11+Z11)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463</v>
      </c>
      <c r="D6" s="486" t="s">
        <v>833</v>
      </c>
      <c r="E6" s="377">
        <v>2800</v>
      </c>
      <c r="F6" s="580"/>
      <c r="G6" s="318"/>
      <c r="H6" s="415"/>
      <c r="I6" s="485"/>
      <c r="J6" s="377"/>
      <c r="K6" s="502"/>
      <c r="L6" s="326"/>
      <c r="M6" s="424"/>
      <c r="N6" s="486"/>
      <c r="O6" s="361"/>
      <c r="P6" s="425"/>
      <c r="Q6" s="326"/>
      <c r="R6" s="426" t="s">
        <v>463</v>
      </c>
      <c r="S6" s="486" t="s">
        <v>695</v>
      </c>
      <c r="T6" s="441">
        <v>3450</v>
      </c>
      <c r="U6" s="580"/>
      <c r="V6" s="362"/>
      <c r="W6" s="380" t="s">
        <v>463</v>
      </c>
      <c r="X6" s="360"/>
      <c r="Y6" s="361">
        <v>250</v>
      </c>
      <c r="Z6" s="580"/>
    </row>
    <row r="7" spans="2:26" ht="18" customHeight="1">
      <c r="B7" s="328"/>
      <c r="C7" s="439" t="s">
        <v>464</v>
      </c>
      <c r="D7" s="487" t="s">
        <v>839</v>
      </c>
      <c r="E7" s="375">
        <v>2200</v>
      </c>
      <c r="F7" s="613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430"/>
      <c r="S7" s="484"/>
      <c r="T7" s="365"/>
      <c r="U7" s="388"/>
      <c r="V7" s="394"/>
      <c r="W7" s="390"/>
      <c r="X7" s="376"/>
      <c r="Y7" s="375"/>
      <c r="Z7" s="330"/>
    </row>
    <row r="8" spans="2:26" ht="18" customHeight="1">
      <c r="B8" s="328"/>
      <c r="C8" s="439" t="s">
        <v>465</v>
      </c>
      <c r="D8" s="487" t="s">
        <v>837</v>
      </c>
      <c r="E8" s="375">
        <v>1600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390" t="s">
        <v>466</v>
      </c>
      <c r="D9" s="487" t="s">
        <v>676</v>
      </c>
      <c r="E9" s="375">
        <v>250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6"/>
      <c r="C10" s="386"/>
      <c r="D10" s="588"/>
      <c r="E10" s="370"/>
      <c r="F10" s="327"/>
      <c r="G10" s="320"/>
      <c r="H10" s="382"/>
      <c r="I10" s="369"/>
      <c r="J10" s="374"/>
      <c r="K10" s="324"/>
      <c r="L10" s="325"/>
      <c r="M10" s="373"/>
      <c r="N10" s="369"/>
      <c r="O10" s="374"/>
      <c r="P10" s="392"/>
      <c r="Q10" s="325"/>
      <c r="R10" s="386"/>
      <c r="S10" s="372"/>
      <c r="T10" s="370"/>
      <c r="U10" s="392"/>
      <c r="V10" s="395"/>
      <c r="W10" s="371"/>
      <c r="X10" s="372"/>
      <c r="Y10" s="370"/>
      <c r="Z10" s="327"/>
    </row>
    <row r="11" spans="2:26" ht="18" customHeight="1">
      <c r="B11" s="708" t="s">
        <v>3</v>
      </c>
      <c r="C11" s="740"/>
      <c r="D11" s="741"/>
      <c r="E11" s="331">
        <f>SUM(E6:E9)</f>
        <v>6850</v>
      </c>
      <c r="F11" s="327">
        <f>SUM(F6:F9)</f>
        <v>0</v>
      </c>
      <c r="G11" s="739" t="s">
        <v>3</v>
      </c>
      <c r="H11" s="739"/>
      <c r="I11" s="739"/>
      <c r="J11" s="331">
        <f>SUM(J6:J9)</f>
        <v>0</v>
      </c>
      <c r="K11" s="324">
        <f>SUM(K6:K9)</f>
        <v>0</v>
      </c>
      <c r="L11" s="724" t="s">
        <v>3</v>
      </c>
      <c r="M11" s="739"/>
      <c r="N11" s="739"/>
      <c r="O11" s="331">
        <f>SUM(O6:O9)</f>
        <v>0</v>
      </c>
      <c r="P11" s="327">
        <f>SUM(P6:P9)</f>
        <v>0</v>
      </c>
      <c r="Q11" s="724" t="s">
        <v>3</v>
      </c>
      <c r="R11" s="739"/>
      <c r="S11" s="739"/>
      <c r="T11" s="331">
        <f>SUM(T6:T9)</f>
        <v>3450</v>
      </c>
      <c r="U11" s="327">
        <f>SUM(U6:U9)</f>
        <v>0</v>
      </c>
      <c r="V11" s="739" t="s">
        <v>3</v>
      </c>
      <c r="W11" s="739"/>
      <c r="X11" s="739"/>
      <c r="Y11" s="331">
        <f>SUM(Y6:Y9)</f>
        <v>250</v>
      </c>
      <c r="Z11" s="327">
        <f>SUM(Z6:Z9)</f>
        <v>0</v>
      </c>
    </row>
    <row r="12" spans="2:49" ht="30" customHeight="1">
      <c r="B12" s="317" t="s">
        <v>461</v>
      </c>
      <c r="C12" s="707" t="s">
        <v>467</v>
      </c>
      <c r="D12" s="707"/>
      <c r="E12" s="707"/>
      <c r="F12" s="705" t="s">
        <v>17</v>
      </c>
      <c r="G12" s="705"/>
      <c r="H12" s="706">
        <f>SUM(E19+J19+O19+T19+Y19)</f>
        <v>10250</v>
      </c>
      <c r="I12" s="705"/>
      <c r="J12" s="160" t="s">
        <v>2</v>
      </c>
      <c r="K12" s="160" t="s">
        <v>275</v>
      </c>
      <c r="L12" s="161"/>
      <c r="M12" s="482" t="s">
        <v>274</v>
      </c>
      <c r="N12" s="161"/>
      <c r="O12" s="718">
        <f>SUM(F19+K19+P19+U19+Z19)</f>
        <v>0</v>
      </c>
      <c r="P12" s="719"/>
      <c r="Q12" s="720" t="s">
        <v>2</v>
      </c>
      <c r="R12" s="720"/>
      <c r="S12" s="317"/>
      <c r="T12" s="323"/>
      <c r="U12" s="323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2:26" ht="18" customHeight="1">
      <c r="B13" s="708" t="s">
        <v>278</v>
      </c>
      <c r="C13" s="703"/>
      <c r="D13" s="703"/>
      <c r="E13" s="703"/>
      <c r="F13" s="332" t="s">
        <v>276</v>
      </c>
      <c r="G13" s="703" t="s">
        <v>279</v>
      </c>
      <c r="H13" s="703"/>
      <c r="I13" s="703"/>
      <c r="J13" s="704"/>
      <c r="K13" s="319" t="s">
        <v>276</v>
      </c>
      <c r="L13" s="708" t="s">
        <v>280</v>
      </c>
      <c r="M13" s="703"/>
      <c r="N13" s="703"/>
      <c r="O13" s="703"/>
      <c r="P13" s="332" t="s">
        <v>276</v>
      </c>
      <c r="Q13" s="708" t="s">
        <v>351</v>
      </c>
      <c r="R13" s="703"/>
      <c r="S13" s="703"/>
      <c r="T13" s="703"/>
      <c r="U13" s="332" t="s">
        <v>276</v>
      </c>
      <c r="V13" s="703" t="s">
        <v>277</v>
      </c>
      <c r="W13" s="703"/>
      <c r="X13" s="703"/>
      <c r="Y13" s="704"/>
      <c r="Z13" s="321" t="s">
        <v>276</v>
      </c>
    </row>
    <row r="14" spans="2:26" ht="18" customHeight="1">
      <c r="B14" s="326"/>
      <c r="C14" s="586" t="s">
        <v>469</v>
      </c>
      <c r="D14" s="590" t="s">
        <v>837</v>
      </c>
      <c r="E14" s="377">
        <v>5550</v>
      </c>
      <c r="F14" s="580"/>
      <c r="G14" s="318"/>
      <c r="H14" s="433"/>
      <c r="I14" s="495"/>
      <c r="J14" s="361"/>
      <c r="K14" s="423"/>
      <c r="L14" s="326"/>
      <c r="M14" s="396"/>
      <c r="N14" s="490"/>
      <c r="O14" s="377"/>
      <c r="P14" s="425"/>
      <c r="Q14" s="326"/>
      <c r="R14" s="415"/>
      <c r="S14" s="485"/>
      <c r="T14" s="427"/>
      <c r="U14" s="425"/>
      <c r="V14" s="362"/>
      <c r="W14" s="381" t="s">
        <v>470</v>
      </c>
      <c r="X14" s="364"/>
      <c r="Y14" s="375">
        <v>150</v>
      </c>
      <c r="Z14" s="580"/>
    </row>
    <row r="15" spans="2:26" ht="18" customHeight="1">
      <c r="B15" s="328"/>
      <c r="C15" s="439" t="s">
        <v>470</v>
      </c>
      <c r="D15" s="487" t="s">
        <v>837</v>
      </c>
      <c r="E15" s="375">
        <v>2100</v>
      </c>
      <c r="F15" s="577"/>
      <c r="G15" s="329"/>
      <c r="H15" s="381"/>
      <c r="I15" s="488"/>
      <c r="J15" s="365"/>
      <c r="K15" s="333"/>
      <c r="L15" s="328"/>
      <c r="M15" s="390"/>
      <c r="N15" s="489"/>
      <c r="O15" s="375"/>
      <c r="P15" s="388"/>
      <c r="Q15" s="328"/>
      <c r="R15" s="434"/>
      <c r="S15" s="494"/>
      <c r="T15" s="435"/>
      <c r="U15" s="388"/>
      <c r="V15" s="366"/>
      <c r="W15" s="381" t="s">
        <v>471</v>
      </c>
      <c r="X15" s="364"/>
      <c r="Y15" s="365">
        <v>100</v>
      </c>
      <c r="Z15" s="577"/>
    </row>
    <row r="16" spans="2:26" ht="18" customHeight="1">
      <c r="B16" s="328"/>
      <c r="C16" s="439" t="s">
        <v>471</v>
      </c>
      <c r="D16" s="487" t="s">
        <v>837</v>
      </c>
      <c r="E16" s="375">
        <v>2350</v>
      </c>
      <c r="F16" s="577"/>
      <c r="G16" s="329"/>
      <c r="H16" s="381"/>
      <c r="I16" s="488"/>
      <c r="J16" s="365"/>
      <c r="K16" s="333"/>
      <c r="L16" s="328"/>
      <c r="M16" s="390"/>
      <c r="N16" s="489"/>
      <c r="O16" s="375"/>
      <c r="P16" s="388"/>
      <c r="Q16" s="328"/>
      <c r="R16" s="381"/>
      <c r="S16" s="484"/>
      <c r="T16" s="365"/>
      <c r="U16" s="388"/>
      <c r="V16" s="366"/>
      <c r="W16" s="390"/>
      <c r="X16" s="376"/>
      <c r="Y16" s="375"/>
      <c r="Z16" s="470"/>
    </row>
    <row r="17" spans="2:26" ht="18" customHeight="1">
      <c r="B17" s="328"/>
      <c r="C17" s="439"/>
      <c r="D17" s="480"/>
      <c r="E17" s="375"/>
      <c r="F17" s="330"/>
      <c r="G17" s="329"/>
      <c r="H17" s="390"/>
      <c r="I17" s="489"/>
      <c r="J17" s="375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326"/>
      <c r="C18" s="386"/>
      <c r="D18" s="588"/>
      <c r="E18" s="370"/>
      <c r="F18" s="327"/>
      <c r="G18" s="320"/>
      <c r="H18" s="382"/>
      <c r="I18" s="369"/>
      <c r="J18" s="374"/>
      <c r="K18" s="324"/>
      <c r="L18" s="325"/>
      <c r="M18" s="373"/>
      <c r="N18" s="369"/>
      <c r="O18" s="370"/>
      <c r="P18" s="392"/>
      <c r="Q18" s="325"/>
      <c r="R18" s="386"/>
      <c r="S18" s="372"/>
      <c r="T18" s="370"/>
      <c r="U18" s="392"/>
      <c r="V18" s="384"/>
      <c r="W18" s="373"/>
      <c r="X18" s="369"/>
      <c r="Y18" s="374"/>
      <c r="Z18" s="327"/>
    </row>
    <row r="19" spans="2:26" ht="18" customHeight="1">
      <c r="B19" s="708" t="s">
        <v>3</v>
      </c>
      <c r="C19" s="740"/>
      <c r="D19" s="741"/>
      <c r="E19" s="331">
        <f>SUM(E14:E17)</f>
        <v>10000</v>
      </c>
      <c r="F19" s="327">
        <f>SUM(F14:F17)</f>
        <v>0</v>
      </c>
      <c r="G19" s="739" t="s">
        <v>3</v>
      </c>
      <c r="H19" s="739"/>
      <c r="I19" s="739"/>
      <c r="J19" s="331">
        <f>SUM(J14:J17)</f>
        <v>0</v>
      </c>
      <c r="K19" s="324">
        <f>SUM(K14:K17)</f>
        <v>0</v>
      </c>
      <c r="L19" s="724" t="s">
        <v>3</v>
      </c>
      <c r="M19" s="739"/>
      <c r="N19" s="739"/>
      <c r="O19" s="331">
        <f>SUM(O14:O17)</f>
        <v>0</v>
      </c>
      <c r="P19" s="327">
        <f>SUM(P14:P17)</f>
        <v>0</v>
      </c>
      <c r="Q19" s="724" t="s">
        <v>3</v>
      </c>
      <c r="R19" s="739"/>
      <c r="S19" s="739"/>
      <c r="T19" s="331">
        <f>SUM(T14:T17)</f>
        <v>0</v>
      </c>
      <c r="U19" s="327">
        <f>SUM(U14:U17)</f>
        <v>0</v>
      </c>
      <c r="V19" s="739" t="s">
        <v>3</v>
      </c>
      <c r="W19" s="739"/>
      <c r="X19" s="739"/>
      <c r="Y19" s="331">
        <f>SUM(Y14:Y17)</f>
        <v>250</v>
      </c>
      <c r="Z19" s="327">
        <f>SUM(Z14:Z17)</f>
        <v>0</v>
      </c>
    </row>
    <row r="20" spans="2:49" ht="30" customHeight="1">
      <c r="B20" s="317" t="s">
        <v>376</v>
      </c>
      <c r="C20" s="707" t="s">
        <v>468</v>
      </c>
      <c r="D20" s="707"/>
      <c r="E20" s="707"/>
      <c r="F20" s="705" t="s">
        <v>17</v>
      </c>
      <c r="G20" s="705"/>
      <c r="H20" s="706">
        <f>SUM(E26+J26+O26+T26+Y26)</f>
        <v>7650</v>
      </c>
      <c r="I20" s="705"/>
      <c r="J20" s="160" t="s">
        <v>2</v>
      </c>
      <c r="K20" s="160" t="s">
        <v>275</v>
      </c>
      <c r="L20" s="161"/>
      <c r="M20" s="482" t="s">
        <v>274</v>
      </c>
      <c r="N20" s="161"/>
      <c r="O20" s="718">
        <f>SUM(F26+K26+P26+U26+Z26)</f>
        <v>0</v>
      </c>
      <c r="P20" s="719"/>
      <c r="Q20" s="720" t="s">
        <v>2</v>
      </c>
      <c r="R20" s="720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08" t="s">
        <v>278</v>
      </c>
      <c r="C21" s="703"/>
      <c r="D21" s="703"/>
      <c r="E21" s="703"/>
      <c r="F21" s="332" t="s">
        <v>276</v>
      </c>
      <c r="G21" s="703" t="s">
        <v>279</v>
      </c>
      <c r="H21" s="703"/>
      <c r="I21" s="703"/>
      <c r="J21" s="704"/>
      <c r="K21" s="319" t="s">
        <v>276</v>
      </c>
      <c r="L21" s="708" t="s">
        <v>280</v>
      </c>
      <c r="M21" s="703"/>
      <c r="N21" s="703"/>
      <c r="O21" s="703"/>
      <c r="P21" s="332" t="s">
        <v>276</v>
      </c>
      <c r="Q21" s="708" t="s">
        <v>351</v>
      </c>
      <c r="R21" s="703"/>
      <c r="S21" s="703"/>
      <c r="T21" s="703"/>
      <c r="U21" s="332" t="s">
        <v>276</v>
      </c>
      <c r="V21" s="703" t="s">
        <v>277</v>
      </c>
      <c r="W21" s="703"/>
      <c r="X21" s="703"/>
      <c r="Y21" s="704"/>
      <c r="Z21" s="321" t="s">
        <v>276</v>
      </c>
    </row>
    <row r="22" spans="2:26" ht="18" customHeight="1">
      <c r="B22" s="326"/>
      <c r="C22" s="583" t="s">
        <v>472</v>
      </c>
      <c r="D22" s="584" t="s">
        <v>844</v>
      </c>
      <c r="E22" s="377">
        <v>2950</v>
      </c>
      <c r="F22" s="580"/>
      <c r="G22" s="318"/>
      <c r="H22" s="415"/>
      <c r="I22" s="485"/>
      <c r="J22" s="361"/>
      <c r="K22" s="423"/>
      <c r="L22" s="326"/>
      <c r="M22" s="424" t="s">
        <v>476</v>
      </c>
      <c r="N22" s="486"/>
      <c r="O22" s="377">
        <v>350</v>
      </c>
      <c r="P22" s="580"/>
      <c r="Q22" s="326"/>
      <c r="R22" s="426" t="s">
        <v>474</v>
      </c>
      <c r="S22" s="485" t="s">
        <v>659</v>
      </c>
      <c r="T22" s="441">
        <v>2100</v>
      </c>
      <c r="U22" s="580"/>
      <c r="V22" s="362"/>
      <c r="W22" s="380"/>
      <c r="X22" s="495"/>
      <c r="Y22" s="361"/>
      <c r="Z22" s="422"/>
    </row>
    <row r="23" spans="2:26" ht="18" customHeight="1">
      <c r="B23" s="328"/>
      <c r="C23" s="439" t="s">
        <v>473</v>
      </c>
      <c r="D23" s="487" t="s">
        <v>859</v>
      </c>
      <c r="E23" s="375">
        <v>1850</v>
      </c>
      <c r="F23" s="577"/>
      <c r="G23" s="329"/>
      <c r="H23" s="390"/>
      <c r="I23" s="484"/>
      <c r="J23" s="365"/>
      <c r="K23" s="333"/>
      <c r="L23" s="328"/>
      <c r="M23" s="390"/>
      <c r="N23" s="487"/>
      <c r="O23" s="365"/>
      <c r="P23" s="388"/>
      <c r="Q23" s="328"/>
      <c r="R23" s="390" t="s">
        <v>475</v>
      </c>
      <c r="S23" s="487" t="s">
        <v>655</v>
      </c>
      <c r="T23" s="375">
        <v>400</v>
      </c>
      <c r="U23" s="577"/>
      <c r="V23" s="366"/>
      <c r="W23" s="381"/>
      <c r="X23" s="488"/>
      <c r="Y23" s="365"/>
      <c r="Z23" s="330"/>
    </row>
    <row r="24" spans="2:26" ht="18" customHeight="1">
      <c r="B24" s="328"/>
      <c r="C24" s="439"/>
      <c r="D24" s="480"/>
      <c r="E24" s="375"/>
      <c r="F24" s="330"/>
      <c r="G24" s="329"/>
      <c r="H24" s="381"/>
      <c r="I24" s="484"/>
      <c r="J24" s="365"/>
      <c r="K24" s="333"/>
      <c r="L24" s="328"/>
      <c r="M24" s="390"/>
      <c r="N24" s="487"/>
      <c r="O24" s="365"/>
      <c r="P24" s="388"/>
      <c r="Q24" s="328"/>
      <c r="R24" s="390"/>
      <c r="S24" s="487"/>
      <c r="T24" s="375"/>
      <c r="U24" s="578"/>
      <c r="V24" s="394"/>
      <c r="W24" s="390"/>
      <c r="X24" s="376"/>
      <c r="Y24" s="375"/>
      <c r="Z24" s="330"/>
    </row>
    <row r="25" spans="2:26" ht="18" customHeight="1">
      <c r="B25" s="442"/>
      <c r="C25" s="447"/>
      <c r="D25" s="589"/>
      <c r="E25" s="448"/>
      <c r="F25" s="444"/>
      <c r="G25" s="445"/>
      <c r="H25" s="434"/>
      <c r="I25" s="491"/>
      <c r="J25" s="446"/>
      <c r="K25" s="443"/>
      <c r="L25" s="442"/>
      <c r="M25" s="447"/>
      <c r="N25" s="451"/>
      <c r="O25" s="448"/>
      <c r="P25" s="449"/>
      <c r="Q25" s="442"/>
      <c r="R25" s="447"/>
      <c r="S25" s="451"/>
      <c r="T25" s="448"/>
      <c r="U25" s="449"/>
      <c r="V25" s="450"/>
      <c r="W25" s="447"/>
      <c r="X25" s="451"/>
      <c r="Y25" s="448"/>
      <c r="Z25" s="444"/>
    </row>
    <row r="26" spans="2:26" ht="18" customHeight="1">
      <c r="B26" s="708" t="s">
        <v>3</v>
      </c>
      <c r="C26" s="883"/>
      <c r="D26" s="884"/>
      <c r="E26" s="452">
        <f>SUM(E22:E25)</f>
        <v>4800</v>
      </c>
      <c r="F26" s="453">
        <f>SUM(F22:F25)</f>
        <v>0</v>
      </c>
      <c r="G26" s="703" t="s">
        <v>3</v>
      </c>
      <c r="H26" s="703"/>
      <c r="I26" s="703"/>
      <c r="J26" s="452">
        <f>SUM(J22:J25)</f>
        <v>0</v>
      </c>
      <c r="K26" s="295">
        <f>SUM(K22:K25)</f>
        <v>0</v>
      </c>
      <c r="L26" s="708" t="s">
        <v>3</v>
      </c>
      <c r="M26" s="703"/>
      <c r="N26" s="703"/>
      <c r="O26" s="452">
        <f>SUM(O22:O25)</f>
        <v>350</v>
      </c>
      <c r="P26" s="453">
        <f>SUM(P22:P25)</f>
        <v>0</v>
      </c>
      <c r="Q26" s="708" t="s">
        <v>3</v>
      </c>
      <c r="R26" s="703"/>
      <c r="S26" s="703"/>
      <c r="T26" s="452">
        <f>SUM(T22:T25)</f>
        <v>2500</v>
      </c>
      <c r="U26" s="453">
        <f>SUM(U22:U25)</f>
        <v>0</v>
      </c>
      <c r="V26" s="703" t="s">
        <v>3</v>
      </c>
      <c r="W26" s="703"/>
      <c r="X26" s="703"/>
      <c r="Y26" s="452">
        <f>SUM(Y22:Y25)</f>
        <v>0</v>
      </c>
      <c r="Z26" s="453">
        <f>SUM(Z22:Z25)</f>
        <v>0</v>
      </c>
    </row>
    <row r="27" spans="2:49" ht="30" customHeight="1">
      <c r="B27" s="317" t="s">
        <v>292</v>
      </c>
      <c r="C27" s="707" t="s">
        <v>652</v>
      </c>
      <c r="D27" s="707"/>
      <c r="E27" s="707"/>
      <c r="F27" s="705" t="s">
        <v>17</v>
      </c>
      <c r="G27" s="705"/>
      <c r="H27" s="706">
        <f>SUM(E34+J34+O34+T34+Y34)</f>
        <v>12600</v>
      </c>
      <c r="I27" s="705"/>
      <c r="J27" s="160" t="s">
        <v>2</v>
      </c>
      <c r="K27" s="160" t="s">
        <v>275</v>
      </c>
      <c r="L27" s="161"/>
      <c r="M27" s="482" t="s">
        <v>274</v>
      </c>
      <c r="N27" s="161"/>
      <c r="O27" s="718">
        <f>SUM(F34+K34+P34+U34+Z34)</f>
        <v>0</v>
      </c>
      <c r="P27" s="719"/>
      <c r="Q27" s="720" t="s">
        <v>2</v>
      </c>
      <c r="R27" s="720"/>
      <c r="S27" s="317"/>
      <c r="T27" s="323"/>
      <c r="U27" s="323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</row>
    <row r="28" spans="2:26" ht="18" customHeight="1">
      <c r="B28" s="708" t="s">
        <v>278</v>
      </c>
      <c r="C28" s="703"/>
      <c r="D28" s="703"/>
      <c r="E28" s="703"/>
      <c r="F28" s="332" t="s">
        <v>276</v>
      </c>
      <c r="G28" s="703" t="s">
        <v>279</v>
      </c>
      <c r="H28" s="703"/>
      <c r="I28" s="703"/>
      <c r="J28" s="704"/>
      <c r="K28" s="319" t="s">
        <v>276</v>
      </c>
      <c r="L28" s="708" t="s">
        <v>280</v>
      </c>
      <c r="M28" s="703"/>
      <c r="N28" s="703"/>
      <c r="O28" s="703"/>
      <c r="P28" s="332" t="s">
        <v>276</v>
      </c>
      <c r="Q28" s="708" t="s">
        <v>351</v>
      </c>
      <c r="R28" s="703"/>
      <c r="S28" s="703"/>
      <c r="T28" s="703"/>
      <c r="U28" s="332" t="s">
        <v>276</v>
      </c>
      <c r="V28" s="703" t="s">
        <v>277</v>
      </c>
      <c r="W28" s="703"/>
      <c r="X28" s="703"/>
      <c r="Y28" s="704"/>
      <c r="Z28" s="321" t="s">
        <v>276</v>
      </c>
    </row>
    <row r="29" spans="2:26" ht="18" customHeight="1">
      <c r="B29" s="326"/>
      <c r="C29" s="586" t="s">
        <v>477</v>
      </c>
      <c r="D29" s="587" t="s">
        <v>833</v>
      </c>
      <c r="E29" s="377">
        <v>2050</v>
      </c>
      <c r="F29" s="580"/>
      <c r="G29" s="318"/>
      <c r="H29" s="433"/>
      <c r="I29" s="495"/>
      <c r="J29" s="361"/>
      <c r="K29" s="423"/>
      <c r="L29" s="326"/>
      <c r="M29" s="396"/>
      <c r="N29" s="490"/>
      <c r="O29" s="377"/>
      <c r="P29" s="501"/>
      <c r="Q29" s="326"/>
      <c r="R29" s="415" t="s">
        <v>478</v>
      </c>
      <c r="S29" s="485" t="s">
        <v>654</v>
      </c>
      <c r="T29" s="441">
        <v>2050</v>
      </c>
      <c r="U29" s="580"/>
      <c r="V29" s="362"/>
      <c r="W29" s="380" t="s">
        <v>478</v>
      </c>
      <c r="X29" s="360"/>
      <c r="Y29" s="377">
        <v>800</v>
      </c>
      <c r="Z29" s="580"/>
    </row>
    <row r="30" spans="2:26" ht="18" customHeight="1">
      <c r="B30" s="328"/>
      <c r="C30" s="439" t="s">
        <v>478</v>
      </c>
      <c r="D30" s="480" t="s">
        <v>833</v>
      </c>
      <c r="E30" s="375">
        <v>3700</v>
      </c>
      <c r="F30" s="577"/>
      <c r="G30" s="329"/>
      <c r="H30" s="381"/>
      <c r="I30" s="488"/>
      <c r="J30" s="365"/>
      <c r="K30" s="333"/>
      <c r="L30" s="328"/>
      <c r="M30" s="390"/>
      <c r="N30" s="489"/>
      <c r="O30" s="375"/>
      <c r="P30" s="388"/>
      <c r="Q30" s="328"/>
      <c r="R30" s="434"/>
      <c r="S30" s="494"/>
      <c r="T30" s="435"/>
      <c r="U30" s="388"/>
      <c r="V30" s="366"/>
      <c r="W30" s="381"/>
      <c r="X30" s="364"/>
      <c r="Y30" s="365"/>
      <c r="Z30" s="330"/>
    </row>
    <row r="31" spans="2:26" ht="18" customHeight="1">
      <c r="B31" s="328"/>
      <c r="C31" s="439" t="s">
        <v>479</v>
      </c>
      <c r="D31" s="487" t="s">
        <v>837</v>
      </c>
      <c r="E31" s="375">
        <v>4000</v>
      </c>
      <c r="F31" s="577"/>
      <c r="G31" s="329"/>
      <c r="H31" s="381"/>
      <c r="I31" s="488"/>
      <c r="J31" s="365"/>
      <c r="K31" s="333"/>
      <c r="L31" s="328"/>
      <c r="M31" s="390"/>
      <c r="N31" s="489"/>
      <c r="O31" s="375"/>
      <c r="P31" s="388"/>
      <c r="Q31" s="328"/>
      <c r="R31" s="381"/>
      <c r="S31" s="484"/>
      <c r="T31" s="365"/>
      <c r="U31" s="388"/>
      <c r="V31" s="366"/>
      <c r="W31" s="381"/>
      <c r="X31" s="364"/>
      <c r="Y31" s="365"/>
      <c r="Z31" s="330"/>
    </row>
    <row r="32" spans="2:26" ht="18" customHeight="1">
      <c r="B32" s="328"/>
      <c r="C32" s="439"/>
      <c r="D32" s="487"/>
      <c r="E32" s="375"/>
      <c r="F32" s="578"/>
      <c r="G32" s="329"/>
      <c r="H32" s="381"/>
      <c r="I32" s="488"/>
      <c r="J32" s="365"/>
      <c r="K32" s="333"/>
      <c r="L32" s="328"/>
      <c r="M32" s="390"/>
      <c r="N32" s="489"/>
      <c r="O32" s="375"/>
      <c r="P32" s="388"/>
      <c r="Q32" s="328"/>
      <c r="R32" s="381"/>
      <c r="S32" s="488"/>
      <c r="T32" s="365"/>
      <c r="U32" s="388"/>
      <c r="V32" s="366"/>
      <c r="W32" s="381"/>
      <c r="X32" s="364"/>
      <c r="Y32" s="365"/>
      <c r="Z32" s="330"/>
    </row>
    <row r="33" spans="2:26" ht="18" customHeight="1">
      <c r="B33" s="326"/>
      <c r="C33" s="382"/>
      <c r="D33" s="476"/>
      <c r="E33" s="374"/>
      <c r="F33" s="327"/>
      <c r="G33" s="320"/>
      <c r="H33" s="382"/>
      <c r="I33" s="369"/>
      <c r="J33" s="374"/>
      <c r="K33" s="324"/>
      <c r="L33" s="325"/>
      <c r="M33" s="373"/>
      <c r="N33" s="369"/>
      <c r="O33" s="370"/>
      <c r="P33" s="392"/>
      <c r="Q33" s="325"/>
      <c r="R33" s="386"/>
      <c r="S33" s="372"/>
      <c r="T33" s="370"/>
      <c r="U33" s="392"/>
      <c r="V33" s="384"/>
      <c r="W33" s="373"/>
      <c r="X33" s="369"/>
      <c r="Y33" s="374"/>
      <c r="Z33" s="327"/>
    </row>
    <row r="34" spans="2:26" ht="18" customHeight="1">
      <c r="B34" s="708" t="s">
        <v>3</v>
      </c>
      <c r="C34" s="737"/>
      <c r="D34" s="738"/>
      <c r="E34" s="331">
        <f>SUM(E29:E32)</f>
        <v>9750</v>
      </c>
      <c r="F34" s="327">
        <f>SUM(F29:F32)</f>
        <v>0</v>
      </c>
      <c r="G34" s="739" t="s">
        <v>3</v>
      </c>
      <c r="H34" s="739"/>
      <c r="I34" s="739"/>
      <c r="J34" s="331">
        <f>SUM(J29:J32)</f>
        <v>0</v>
      </c>
      <c r="K34" s="324">
        <f>SUM(K29:K32)</f>
        <v>0</v>
      </c>
      <c r="L34" s="724" t="s">
        <v>3</v>
      </c>
      <c r="M34" s="739"/>
      <c r="N34" s="739"/>
      <c r="O34" s="331">
        <f>SUM(O29:O32)</f>
        <v>0</v>
      </c>
      <c r="P34" s="327">
        <f>SUM(P29:P32)</f>
        <v>0</v>
      </c>
      <c r="Q34" s="724" t="s">
        <v>3</v>
      </c>
      <c r="R34" s="739"/>
      <c r="S34" s="739"/>
      <c r="T34" s="331">
        <f>SUM(T29:T32)</f>
        <v>2050</v>
      </c>
      <c r="U34" s="327">
        <f>SUM(U29:U32)</f>
        <v>0</v>
      </c>
      <c r="V34" s="739" t="s">
        <v>3</v>
      </c>
      <c r="W34" s="739"/>
      <c r="X34" s="739"/>
      <c r="Y34" s="331">
        <f>SUM(Y29:Y32)</f>
        <v>800</v>
      </c>
      <c r="Z34" s="327">
        <f>SUM(Z29:Z32)</f>
        <v>0</v>
      </c>
    </row>
    <row r="35" spans="2:30" s="4" customFormat="1" ht="13.5" customHeight="1">
      <c r="B35" s="226" t="s">
        <v>831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711" t="s">
        <v>832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594"/>
      <c r="Z36" s="594"/>
      <c r="AA36" s="594"/>
      <c r="AB36" s="594"/>
      <c r="AC36" s="594"/>
    </row>
    <row r="37" spans="2:29" s="4" customFormat="1" ht="14.25" customHeight="1">
      <c r="B37" s="711" t="s">
        <v>829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594"/>
      <c r="Z37" s="594"/>
      <c r="AA37" s="594"/>
      <c r="AB37" s="594"/>
      <c r="AC37" s="594"/>
    </row>
    <row r="38" spans="2:29" s="4" customFormat="1" ht="13.5">
      <c r="B38" s="711" t="s">
        <v>830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689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710" t="str">
        <f>'岐阜県集計表'!O41</f>
        <v>（2021年2月現在）</v>
      </c>
      <c r="W40" s="742"/>
      <c r="X40" s="742"/>
      <c r="Y40" s="742"/>
      <c r="Z40" s="742"/>
    </row>
  </sheetData>
  <sheetProtection password="CCCF" sheet="1" selectLockedCells="1"/>
  <mergeCells count="76"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  <mergeCell ref="V19:X19"/>
    <mergeCell ref="C20:E20"/>
    <mergeCell ref="F20:G20"/>
    <mergeCell ref="H20:I20"/>
    <mergeCell ref="O20:P20"/>
    <mergeCell ref="Q20:R20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SUM(O4+O25)</f>
        <v>0</v>
      </c>
      <c r="W3" s="727"/>
      <c r="X3" s="727"/>
      <c r="Y3" s="727"/>
      <c r="Z3" s="479" t="s">
        <v>2</v>
      </c>
    </row>
    <row r="4" spans="2:49" ht="30" customHeight="1">
      <c r="B4" s="317" t="s">
        <v>292</v>
      </c>
      <c r="C4" s="707" t="s">
        <v>480</v>
      </c>
      <c r="D4" s="707"/>
      <c r="E4" s="707"/>
      <c r="F4" s="705" t="s">
        <v>17</v>
      </c>
      <c r="G4" s="705"/>
      <c r="H4" s="706">
        <f>SUM(E24+J24+O24+T24+Y24)</f>
        <v>15000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SUM(F24+K24+P24+U24+Z24)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439" t="s">
        <v>694</v>
      </c>
      <c r="D6" s="487" t="s">
        <v>856</v>
      </c>
      <c r="E6" s="375">
        <v>2050</v>
      </c>
      <c r="F6" s="580"/>
      <c r="G6" s="318"/>
      <c r="H6" s="415"/>
      <c r="I6" s="485"/>
      <c r="J6" s="361"/>
      <c r="K6" s="423"/>
      <c r="L6" s="326"/>
      <c r="M6" s="381"/>
      <c r="N6" s="488"/>
      <c r="O6" s="375"/>
      <c r="P6" s="629"/>
      <c r="Q6" s="326"/>
      <c r="R6" s="426" t="s">
        <v>492</v>
      </c>
      <c r="S6" s="485" t="s">
        <v>654</v>
      </c>
      <c r="T6" s="441">
        <v>1200</v>
      </c>
      <c r="U6" s="580"/>
      <c r="V6" s="362"/>
      <c r="W6" s="390" t="s">
        <v>490</v>
      </c>
      <c r="X6" s="376"/>
      <c r="Y6" s="375">
        <v>150</v>
      </c>
      <c r="Z6" s="580"/>
    </row>
    <row r="7" spans="2:26" ht="18" customHeight="1">
      <c r="B7" s="328"/>
      <c r="C7" s="439" t="s">
        <v>481</v>
      </c>
      <c r="D7" s="487" t="s">
        <v>833</v>
      </c>
      <c r="E7" s="375">
        <v>1400</v>
      </c>
      <c r="F7" s="577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390" t="s">
        <v>481</v>
      </c>
      <c r="S7" s="487" t="s">
        <v>654</v>
      </c>
      <c r="T7" s="375">
        <v>600</v>
      </c>
      <c r="U7" s="577"/>
      <c r="V7" s="366"/>
      <c r="W7" s="381"/>
      <c r="X7" s="364"/>
      <c r="Y7" s="365"/>
      <c r="Z7" s="330"/>
    </row>
    <row r="8" spans="2:26" ht="18" customHeight="1">
      <c r="B8" s="328"/>
      <c r="C8" s="390" t="s">
        <v>482</v>
      </c>
      <c r="D8" s="487" t="s">
        <v>678</v>
      </c>
      <c r="E8" s="375">
        <v>2850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483</v>
      </c>
      <c r="S8" s="487" t="s">
        <v>654</v>
      </c>
      <c r="T8" s="375">
        <v>500</v>
      </c>
      <c r="U8" s="577"/>
      <c r="V8" s="394"/>
      <c r="W8" s="390"/>
      <c r="X8" s="376"/>
      <c r="Y8" s="375"/>
      <c r="Z8" s="330"/>
    </row>
    <row r="9" spans="2:26" ht="18" customHeight="1">
      <c r="B9" s="328"/>
      <c r="C9" s="390" t="s">
        <v>483</v>
      </c>
      <c r="D9" s="487" t="s">
        <v>664</v>
      </c>
      <c r="E9" s="375">
        <v>400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578"/>
      <c r="V9" s="366"/>
      <c r="W9" s="390"/>
      <c r="X9" s="376"/>
      <c r="Y9" s="375"/>
      <c r="Z9" s="330"/>
    </row>
    <row r="10" spans="2:26" ht="18" customHeight="1">
      <c r="B10" s="328"/>
      <c r="C10" s="390" t="s">
        <v>484</v>
      </c>
      <c r="D10" s="487" t="s">
        <v>373</v>
      </c>
      <c r="E10" s="375">
        <v>200</v>
      </c>
      <c r="F10" s="577"/>
      <c r="G10" s="329"/>
      <c r="H10" s="381"/>
      <c r="I10" s="484"/>
      <c r="J10" s="375"/>
      <c r="K10" s="333"/>
      <c r="L10" s="328"/>
      <c r="M10" s="390"/>
      <c r="N10" s="487"/>
      <c r="O10" s="375"/>
      <c r="P10" s="388"/>
      <c r="Q10" s="328"/>
      <c r="R10" s="390"/>
      <c r="S10" s="487"/>
      <c r="T10" s="375"/>
      <c r="U10" s="471"/>
      <c r="V10" s="366"/>
      <c r="W10" s="390"/>
      <c r="X10" s="376"/>
      <c r="Y10" s="375"/>
      <c r="Z10" s="330"/>
    </row>
    <row r="11" spans="2:26" ht="18" customHeight="1">
      <c r="B11" s="328"/>
      <c r="C11" s="390" t="s">
        <v>485</v>
      </c>
      <c r="D11" s="487" t="s">
        <v>669</v>
      </c>
      <c r="E11" s="375">
        <v>550</v>
      </c>
      <c r="F11" s="577"/>
      <c r="G11" s="329"/>
      <c r="H11" s="381"/>
      <c r="I11" s="493"/>
      <c r="J11" s="375"/>
      <c r="K11" s="333"/>
      <c r="L11" s="328"/>
      <c r="M11" s="390"/>
      <c r="N11" s="489"/>
      <c r="O11" s="375"/>
      <c r="P11" s="388"/>
      <c r="Q11" s="328"/>
      <c r="R11" s="390"/>
      <c r="S11" s="489"/>
      <c r="T11" s="375"/>
      <c r="U11" s="471"/>
      <c r="V11" s="366"/>
      <c r="W11" s="390"/>
      <c r="X11" s="376"/>
      <c r="Y11" s="375"/>
      <c r="Z11" s="330"/>
    </row>
    <row r="12" spans="2:26" ht="18" customHeight="1">
      <c r="B12" s="328"/>
      <c r="C12" s="390" t="s">
        <v>486</v>
      </c>
      <c r="D12" s="487" t="s">
        <v>669</v>
      </c>
      <c r="E12" s="375">
        <v>400</v>
      </c>
      <c r="F12" s="577"/>
      <c r="G12" s="329"/>
      <c r="H12" s="381"/>
      <c r="I12" s="484"/>
      <c r="J12" s="375"/>
      <c r="K12" s="333"/>
      <c r="L12" s="328"/>
      <c r="M12" s="390"/>
      <c r="N12" s="489"/>
      <c r="O12" s="375"/>
      <c r="P12" s="388"/>
      <c r="Q12" s="328"/>
      <c r="R12" s="390"/>
      <c r="S12" s="489"/>
      <c r="T12" s="375"/>
      <c r="U12" s="471"/>
      <c r="V12" s="366"/>
      <c r="W12" s="390"/>
      <c r="X12" s="376"/>
      <c r="Y12" s="375"/>
      <c r="Z12" s="330"/>
    </row>
    <row r="13" spans="2:26" ht="18" customHeight="1">
      <c r="B13" s="328"/>
      <c r="C13" s="390" t="s">
        <v>487</v>
      </c>
      <c r="D13" s="487" t="s">
        <v>669</v>
      </c>
      <c r="E13" s="375">
        <v>400</v>
      </c>
      <c r="F13" s="577"/>
      <c r="G13" s="329"/>
      <c r="H13" s="381"/>
      <c r="I13" s="484"/>
      <c r="J13" s="375"/>
      <c r="K13" s="333"/>
      <c r="L13" s="328"/>
      <c r="M13" s="390"/>
      <c r="N13" s="489"/>
      <c r="O13" s="375"/>
      <c r="P13" s="388"/>
      <c r="Q13" s="328"/>
      <c r="R13" s="390"/>
      <c r="S13" s="489"/>
      <c r="T13" s="375"/>
      <c r="U13" s="471"/>
      <c r="V13" s="366"/>
      <c r="W13" s="390"/>
      <c r="X13" s="376"/>
      <c r="Y13" s="375"/>
      <c r="Z13" s="330"/>
    </row>
    <row r="14" spans="2:26" ht="18" customHeight="1">
      <c r="B14" s="328"/>
      <c r="C14" s="390" t="s">
        <v>488</v>
      </c>
      <c r="D14" s="487" t="s">
        <v>669</v>
      </c>
      <c r="E14" s="375">
        <v>350</v>
      </c>
      <c r="F14" s="577"/>
      <c r="G14" s="329"/>
      <c r="H14" s="381"/>
      <c r="I14" s="484"/>
      <c r="J14" s="375"/>
      <c r="K14" s="333"/>
      <c r="L14" s="328"/>
      <c r="M14" s="390"/>
      <c r="N14" s="489"/>
      <c r="O14" s="375"/>
      <c r="P14" s="388"/>
      <c r="Q14" s="328"/>
      <c r="R14" s="390"/>
      <c r="S14" s="489"/>
      <c r="T14" s="375"/>
      <c r="U14" s="471"/>
      <c r="V14" s="366"/>
      <c r="W14" s="390"/>
      <c r="X14" s="376"/>
      <c r="Y14" s="375"/>
      <c r="Z14" s="330"/>
    </row>
    <row r="15" spans="2:26" ht="18" customHeight="1">
      <c r="B15" s="328"/>
      <c r="C15" s="390" t="s">
        <v>489</v>
      </c>
      <c r="D15" s="487" t="s">
        <v>837</v>
      </c>
      <c r="E15" s="375">
        <v>700</v>
      </c>
      <c r="F15" s="577"/>
      <c r="G15" s="329"/>
      <c r="H15" s="381"/>
      <c r="I15" s="484"/>
      <c r="J15" s="375"/>
      <c r="K15" s="333"/>
      <c r="L15" s="328"/>
      <c r="M15" s="390"/>
      <c r="N15" s="489"/>
      <c r="O15" s="375"/>
      <c r="P15" s="388"/>
      <c r="Q15" s="328"/>
      <c r="R15" s="390"/>
      <c r="S15" s="489"/>
      <c r="T15" s="375"/>
      <c r="U15" s="471"/>
      <c r="V15" s="366"/>
      <c r="W15" s="390"/>
      <c r="X15" s="376"/>
      <c r="Y15" s="375"/>
      <c r="Z15" s="330"/>
    </row>
    <row r="16" spans="2:26" ht="18" customHeight="1">
      <c r="B16" s="328"/>
      <c r="C16" s="390" t="s">
        <v>490</v>
      </c>
      <c r="D16" s="487" t="s">
        <v>669</v>
      </c>
      <c r="E16" s="375">
        <v>900</v>
      </c>
      <c r="F16" s="577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8" customHeight="1">
      <c r="B17" s="328"/>
      <c r="C17" s="390" t="s">
        <v>491</v>
      </c>
      <c r="D17" s="487" t="s">
        <v>857</v>
      </c>
      <c r="E17" s="375">
        <v>2350</v>
      </c>
      <c r="F17" s="577"/>
      <c r="G17" s="329"/>
      <c r="H17" s="381"/>
      <c r="I17" s="484"/>
      <c r="J17" s="367"/>
      <c r="K17" s="333"/>
      <c r="L17" s="328"/>
      <c r="M17" s="381"/>
      <c r="N17" s="488"/>
      <c r="O17" s="365"/>
      <c r="P17" s="388"/>
      <c r="Q17" s="328"/>
      <c r="R17" s="390"/>
      <c r="S17" s="489"/>
      <c r="T17" s="375"/>
      <c r="U17" s="471"/>
      <c r="V17" s="394"/>
      <c r="W17" s="390"/>
      <c r="X17" s="376"/>
      <c r="Y17" s="375"/>
      <c r="Z17" s="470"/>
    </row>
    <row r="18" spans="2:26" ht="18" customHeight="1">
      <c r="B18" s="328"/>
      <c r="C18" s="390"/>
      <c r="D18" s="487"/>
      <c r="E18" s="375"/>
      <c r="F18" s="605"/>
      <c r="G18" s="329"/>
      <c r="H18" s="381"/>
      <c r="I18" s="484"/>
      <c r="J18" s="367"/>
      <c r="K18" s="333"/>
      <c r="L18" s="328"/>
      <c r="M18" s="390"/>
      <c r="N18" s="489"/>
      <c r="O18" s="375"/>
      <c r="P18" s="471"/>
      <c r="Q18" s="328"/>
      <c r="R18" s="390"/>
      <c r="S18" s="489"/>
      <c r="T18" s="375"/>
      <c r="U18" s="388"/>
      <c r="V18" s="394"/>
      <c r="W18" s="885"/>
      <c r="X18" s="886"/>
      <c r="Y18" s="375"/>
      <c r="Z18" s="330"/>
    </row>
    <row r="19" spans="2:26" ht="18" customHeight="1">
      <c r="B19" s="328"/>
      <c r="C19" s="390"/>
      <c r="D19" s="487"/>
      <c r="E19" s="375"/>
      <c r="F19" s="605"/>
      <c r="G19" s="329"/>
      <c r="H19" s="381"/>
      <c r="I19" s="484"/>
      <c r="J19" s="367"/>
      <c r="K19" s="333"/>
      <c r="L19" s="328"/>
      <c r="M19" s="381"/>
      <c r="N19" s="488"/>
      <c r="O19" s="365"/>
      <c r="P19" s="388"/>
      <c r="Q19" s="328"/>
      <c r="R19" s="390"/>
      <c r="S19" s="489"/>
      <c r="T19" s="375"/>
      <c r="U19" s="388"/>
      <c r="V19" s="394"/>
      <c r="W19" s="390"/>
      <c r="X19" s="376"/>
      <c r="Y19" s="375"/>
      <c r="Z19" s="330"/>
    </row>
    <row r="20" spans="2:26" ht="18" customHeight="1">
      <c r="B20" s="328"/>
      <c r="C20" s="391"/>
      <c r="D20" s="487"/>
      <c r="E20" s="375"/>
      <c r="F20" s="605"/>
      <c r="G20" s="329"/>
      <c r="H20" s="381"/>
      <c r="I20" s="484"/>
      <c r="J20" s="367"/>
      <c r="K20" s="333"/>
      <c r="L20" s="328"/>
      <c r="M20" s="381"/>
      <c r="N20" s="488"/>
      <c r="O20" s="365"/>
      <c r="P20" s="388"/>
      <c r="Q20" s="328"/>
      <c r="R20" s="390"/>
      <c r="S20" s="489"/>
      <c r="T20" s="375"/>
      <c r="U20" s="388"/>
      <c r="V20" s="394"/>
      <c r="W20" s="390"/>
      <c r="X20" s="376"/>
      <c r="Y20" s="375"/>
      <c r="Z20" s="330"/>
    </row>
    <row r="21" spans="2:26" ht="18" customHeight="1">
      <c r="B21" s="328"/>
      <c r="C21" s="390"/>
      <c r="D21" s="487"/>
      <c r="E21" s="375"/>
      <c r="F21" s="578"/>
      <c r="G21" s="329"/>
      <c r="H21" s="381"/>
      <c r="I21" s="484"/>
      <c r="J21" s="367"/>
      <c r="K21" s="333"/>
      <c r="L21" s="328"/>
      <c r="M21" s="381"/>
      <c r="N21" s="488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8" customHeight="1">
      <c r="B22" s="328"/>
      <c r="C22" s="390"/>
      <c r="D22" s="487"/>
      <c r="E22" s="375"/>
      <c r="F22" s="330"/>
      <c r="G22" s="329"/>
      <c r="H22" s="381"/>
      <c r="I22" s="484"/>
      <c r="J22" s="367"/>
      <c r="K22" s="333"/>
      <c r="L22" s="328"/>
      <c r="M22" s="381"/>
      <c r="N22" s="488"/>
      <c r="O22" s="365"/>
      <c r="P22" s="388"/>
      <c r="Q22" s="328"/>
      <c r="R22" s="390"/>
      <c r="S22" s="489"/>
      <c r="T22" s="375"/>
      <c r="U22" s="388"/>
      <c r="V22" s="394"/>
      <c r="W22" s="390"/>
      <c r="X22" s="376"/>
      <c r="Y22" s="375"/>
      <c r="Z22" s="330"/>
    </row>
    <row r="23" spans="2:26" ht="18" customHeight="1">
      <c r="B23" s="326"/>
      <c r="C23" s="386"/>
      <c r="D23" s="588"/>
      <c r="E23" s="370"/>
      <c r="F23" s="327"/>
      <c r="G23" s="320"/>
      <c r="H23" s="382"/>
      <c r="I23" s="369"/>
      <c r="J23" s="374"/>
      <c r="K23" s="324"/>
      <c r="L23" s="325"/>
      <c r="M23" s="373"/>
      <c r="N23" s="369"/>
      <c r="O23" s="374"/>
      <c r="P23" s="392"/>
      <c r="Q23" s="325"/>
      <c r="R23" s="386"/>
      <c r="S23" s="372"/>
      <c r="T23" s="370"/>
      <c r="U23" s="392"/>
      <c r="V23" s="395"/>
      <c r="W23" s="371"/>
      <c r="X23" s="372"/>
      <c r="Y23" s="370"/>
      <c r="Z23" s="327"/>
    </row>
    <row r="24" spans="2:26" ht="18" customHeight="1">
      <c r="B24" s="708" t="s">
        <v>3</v>
      </c>
      <c r="C24" s="740"/>
      <c r="D24" s="741"/>
      <c r="E24" s="331">
        <f>SUM(E6:E22)</f>
        <v>12550</v>
      </c>
      <c r="F24" s="327">
        <f>SUM(F6:F22)</f>
        <v>0</v>
      </c>
      <c r="G24" s="739" t="s">
        <v>3</v>
      </c>
      <c r="H24" s="739"/>
      <c r="I24" s="739"/>
      <c r="J24" s="331">
        <f>SUM(J6:J22)</f>
        <v>0</v>
      </c>
      <c r="K24" s="324">
        <f>SUM(K6:K22)</f>
        <v>0</v>
      </c>
      <c r="L24" s="724" t="s">
        <v>3</v>
      </c>
      <c r="M24" s="739"/>
      <c r="N24" s="739"/>
      <c r="O24" s="331">
        <f>SUM(O6:O22)</f>
        <v>0</v>
      </c>
      <c r="P24" s="327">
        <f>SUM(P6:P22)</f>
        <v>0</v>
      </c>
      <c r="Q24" s="724" t="s">
        <v>3</v>
      </c>
      <c r="R24" s="739"/>
      <c r="S24" s="739"/>
      <c r="T24" s="331">
        <f>SUM(T6:T22)</f>
        <v>2300</v>
      </c>
      <c r="U24" s="327">
        <f>SUM(U6:U22)</f>
        <v>0</v>
      </c>
      <c r="V24" s="739" t="s">
        <v>3</v>
      </c>
      <c r="W24" s="739"/>
      <c r="X24" s="739"/>
      <c r="Y24" s="331">
        <f>SUM(Y6:Y22)</f>
        <v>150</v>
      </c>
      <c r="Z24" s="327">
        <f>SUM(Z6:Z23)</f>
        <v>0</v>
      </c>
    </row>
    <row r="25" spans="2:49" ht="30" customHeight="1">
      <c r="B25" s="317" t="s">
        <v>292</v>
      </c>
      <c r="C25" s="707" t="s">
        <v>493</v>
      </c>
      <c r="D25" s="707"/>
      <c r="E25" s="707"/>
      <c r="F25" s="705" t="s">
        <v>17</v>
      </c>
      <c r="G25" s="705"/>
      <c r="H25" s="706">
        <f>SUM(E32+J32+O32+T32+Y32)</f>
        <v>6750</v>
      </c>
      <c r="I25" s="705"/>
      <c r="J25" s="160" t="s">
        <v>2</v>
      </c>
      <c r="K25" s="160" t="s">
        <v>275</v>
      </c>
      <c r="L25" s="161"/>
      <c r="M25" s="482" t="s">
        <v>274</v>
      </c>
      <c r="N25" s="161"/>
      <c r="O25" s="718">
        <f>SUM(F32+K32+P32+U32+Z32)</f>
        <v>0</v>
      </c>
      <c r="P25" s="719"/>
      <c r="Q25" s="720" t="s">
        <v>2</v>
      </c>
      <c r="R25" s="720"/>
      <c r="S25" s="317"/>
      <c r="T25" s="323"/>
      <c r="U25" s="323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</row>
    <row r="26" spans="2:26" ht="18" customHeight="1">
      <c r="B26" s="708" t="s">
        <v>278</v>
      </c>
      <c r="C26" s="703"/>
      <c r="D26" s="703"/>
      <c r="E26" s="703"/>
      <c r="F26" s="332" t="s">
        <v>276</v>
      </c>
      <c r="G26" s="703" t="s">
        <v>279</v>
      </c>
      <c r="H26" s="703"/>
      <c r="I26" s="703"/>
      <c r="J26" s="704"/>
      <c r="K26" s="319" t="s">
        <v>276</v>
      </c>
      <c r="L26" s="708" t="s">
        <v>280</v>
      </c>
      <c r="M26" s="703"/>
      <c r="N26" s="703"/>
      <c r="O26" s="703"/>
      <c r="P26" s="332" t="s">
        <v>276</v>
      </c>
      <c r="Q26" s="708" t="s">
        <v>351</v>
      </c>
      <c r="R26" s="703"/>
      <c r="S26" s="703"/>
      <c r="T26" s="703"/>
      <c r="U26" s="332" t="s">
        <v>276</v>
      </c>
      <c r="V26" s="703" t="s">
        <v>277</v>
      </c>
      <c r="W26" s="703"/>
      <c r="X26" s="703"/>
      <c r="Y26" s="704"/>
      <c r="Z26" s="321" t="s">
        <v>276</v>
      </c>
    </row>
    <row r="27" spans="2:26" ht="18" customHeight="1">
      <c r="B27" s="326"/>
      <c r="C27" s="586" t="s">
        <v>494</v>
      </c>
      <c r="D27" s="487" t="s">
        <v>677</v>
      </c>
      <c r="E27" s="377">
        <v>1900</v>
      </c>
      <c r="F27" s="580"/>
      <c r="G27" s="318"/>
      <c r="H27" s="433"/>
      <c r="I27" s="360"/>
      <c r="J27" s="361"/>
      <c r="K27" s="423"/>
      <c r="L27" s="326"/>
      <c r="M27" s="396"/>
      <c r="N27" s="490"/>
      <c r="O27" s="377"/>
      <c r="P27" s="425"/>
      <c r="Q27" s="326"/>
      <c r="R27" s="415" t="s">
        <v>497</v>
      </c>
      <c r="S27" s="474" t="s">
        <v>679</v>
      </c>
      <c r="T27" s="441">
        <v>2000</v>
      </c>
      <c r="U27" s="580"/>
      <c r="V27" s="362"/>
      <c r="W27" s="432"/>
      <c r="X27" s="360"/>
      <c r="Y27" s="361"/>
      <c r="Z27" s="455"/>
    </row>
    <row r="28" spans="2:26" ht="18" customHeight="1">
      <c r="B28" s="328"/>
      <c r="C28" s="439" t="s">
        <v>495</v>
      </c>
      <c r="D28" s="487" t="s">
        <v>844</v>
      </c>
      <c r="E28" s="375">
        <v>900</v>
      </c>
      <c r="F28" s="577"/>
      <c r="G28" s="329"/>
      <c r="H28" s="381"/>
      <c r="I28" s="364"/>
      <c r="J28" s="365"/>
      <c r="K28" s="333"/>
      <c r="L28" s="328"/>
      <c r="M28" s="390"/>
      <c r="N28" s="489"/>
      <c r="O28" s="375"/>
      <c r="P28" s="388"/>
      <c r="Q28" s="328"/>
      <c r="R28" s="434" t="s">
        <v>496</v>
      </c>
      <c r="S28" s="491" t="s">
        <v>291</v>
      </c>
      <c r="T28" s="448">
        <v>700</v>
      </c>
      <c r="U28" s="577"/>
      <c r="V28" s="366"/>
      <c r="W28" s="418"/>
      <c r="X28" s="364"/>
      <c r="Y28" s="365"/>
      <c r="Z28" s="330"/>
    </row>
    <row r="29" spans="2:26" ht="18" customHeight="1">
      <c r="B29" s="328"/>
      <c r="C29" s="439" t="s">
        <v>496</v>
      </c>
      <c r="D29" s="487" t="s">
        <v>677</v>
      </c>
      <c r="E29" s="375">
        <v>1250</v>
      </c>
      <c r="F29" s="577"/>
      <c r="G29" s="329"/>
      <c r="H29" s="381"/>
      <c r="I29" s="364"/>
      <c r="J29" s="365"/>
      <c r="K29" s="333"/>
      <c r="L29" s="328"/>
      <c r="M29" s="390"/>
      <c r="N29" s="489"/>
      <c r="O29" s="375"/>
      <c r="P29" s="388"/>
      <c r="Q29" s="328"/>
      <c r="R29" s="381"/>
      <c r="S29" s="475"/>
      <c r="T29" s="365"/>
      <c r="U29" s="388"/>
      <c r="V29" s="366"/>
      <c r="W29" s="418"/>
      <c r="X29" s="364"/>
      <c r="Y29" s="365"/>
      <c r="Z29" s="330"/>
    </row>
    <row r="30" spans="2:26" ht="18" customHeight="1">
      <c r="B30" s="328"/>
      <c r="C30" s="439"/>
      <c r="D30" s="480"/>
      <c r="E30" s="375"/>
      <c r="F30" s="330"/>
      <c r="G30" s="329"/>
      <c r="H30" s="381"/>
      <c r="I30" s="364"/>
      <c r="J30" s="365"/>
      <c r="K30" s="333"/>
      <c r="L30" s="328"/>
      <c r="M30" s="390"/>
      <c r="N30" s="489"/>
      <c r="O30" s="375"/>
      <c r="P30" s="388"/>
      <c r="Q30" s="328"/>
      <c r="R30" s="436"/>
      <c r="S30" s="492"/>
      <c r="T30" s="437"/>
      <c r="U30" s="388"/>
      <c r="V30" s="366"/>
      <c r="W30" s="381"/>
      <c r="X30" s="364"/>
      <c r="Y30" s="365"/>
      <c r="Z30" s="330"/>
    </row>
    <row r="31" spans="2:26" ht="18" customHeight="1">
      <c r="B31" s="326"/>
      <c r="C31" s="382"/>
      <c r="D31" s="476"/>
      <c r="E31" s="374"/>
      <c r="F31" s="327"/>
      <c r="G31" s="320"/>
      <c r="H31" s="382"/>
      <c r="I31" s="369"/>
      <c r="J31" s="374"/>
      <c r="K31" s="324"/>
      <c r="L31" s="325"/>
      <c r="M31" s="373"/>
      <c r="N31" s="369"/>
      <c r="O31" s="370"/>
      <c r="P31" s="392"/>
      <c r="Q31" s="325"/>
      <c r="R31" s="386"/>
      <c r="S31" s="372"/>
      <c r="T31" s="370"/>
      <c r="U31" s="392"/>
      <c r="V31" s="384"/>
      <c r="W31" s="373"/>
      <c r="X31" s="369"/>
      <c r="Y31" s="374"/>
      <c r="Z31" s="327"/>
    </row>
    <row r="32" spans="2:26" ht="18" customHeight="1">
      <c r="B32" s="708" t="s">
        <v>3</v>
      </c>
      <c r="C32" s="737"/>
      <c r="D32" s="738"/>
      <c r="E32" s="331">
        <f>SUM(E27:E30)</f>
        <v>4050</v>
      </c>
      <c r="F32" s="327">
        <f>SUM(F27:F30)</f>
        <v>0</v>
      </c>
      <c r="G32" s="739" t="s">
        <v>3</v>
      </c>
      <c r="H32" s="739"/>
      <c r="I32" s="739"/>
      <c r="J32" s="331">
        <f>SUM(J27:J30)</f>
        <v>0</v>
      </c>
      <c r="K32" s="324">
        <f>SUM(K27:K30)</f>
        <v>0</v>
      </c>
      <c r="L32" s="724" t="s">
        <v>3</v>
      </c>
      <c r="M32" s="739"/>
      <c r="N32" s="739"/>
      <c r="O32" s="331">
        <f>SUM(O27:O30)</f>
        <v>0</v>
      </c>
      <c r="P32" s="327">
        <f>SUM(P27:P30)</f>
        <v>0</v>
      </c>
      <c r="Q32" s="724" t="s">
        <v>3</v>
      </c>
      <c r="R32" s="739"/>
      <c r="S32" s="739"/>
      <c r="T32" s="331">
        <f>SUM(T27:T30)</f>
        <v>2700</v>
      </c>
      <c r="U32" s="327">
        <f>SUM(U27:U30)</f>
        <v>0</v>
      </c>
      <c r="V32" s="739" t="s">
        <v>3</v>
      </c>
      <c r="W32" s="739"/>
      <c r="X32" s="739"/>
      <c r="Y32" s="331">
        <f>SUM(Y27:Y30)</f>
        <v>0</v>
      </c>
      <c r="Z32" s="327">
        <f>SUM(Z27:Z30)</f>
        <v>0</v>
      </c>
    </row>
    <row r="33" spans="2:30" s="4" customFormat="1" ht="13.5" customHeight="1">
      <c r="B33" s="226" t="s">
        <v>831</v>
      </c>
      <c r="C33" s="166"/>
      <c r="D33" s="1"/>
      <c r="E33" s="615"/>
      <c r="F33" s="616"/>
      <c r="G33" s="1"/>
      <c r="H33" s="1"/>
      <c r="I33" s="1"/>
      <c r="J33" s="615"/>
      <c r="K33" s="617"/>
      <c r="L33" s="1"/>
      <c r="M33" s="1"/>
      <c r="N33" s="1"/>
      <c r="O33" s="615"/>
      <c r="P33" s="618"/>
      <c r="Q33" s="1"/>
      <c r="R33" s="1"/>
      <c r="S33" s="1"/>
      <c r="T33" s="615"/>
      <c r="U33" s="617"/>
      <c r="V33" s="1"/>
      <c r="W33" s="1"/>
      <c r="X33" s="1"/>
      <c r="Y33" s="615"/>
      <c r="Z33" s="618"/>
      <c r="AA33" s="614"/>
      <c r="AB33" s="619"/>
      <c r="AC33" s="620"/>
      <c r="AD33" s="614"/>
    </row>
    <row r="34" spans="2:29" s="4" customFormat="1" ht="14.25" customHeight="1">
      <c r="B34" s="711" t="s">
        <v>832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594"/>
      <c r="Z34" s="594"/>
      <c r="AA34" s="594"/>
      <c r="AB34" s="594"/>
      <c r="AC34" s="594"/>
    </row>
    <row r="35" spans="2:29" s="4" customFormat="1" ht="14.25" customHeight="1">
      <c r="B35" s="711" t="s">
        <v>829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594"/>
      <c r="Z35" s="594"/>
      <c r="AA35" s="594"/>
      <c r="AB35" s="594"/>
      <c r="AC35" s="594"/>
    </row>
    <row r="36" spans="2:29" s="4" customFormat="1" ht="13.5">
      <c r="B36" s="711" t="s">
        <v>830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594"/>
      <c r="Z36" s="594"/>
      <c r="AA36" s="594"/>
      <c r="AB36" s="594"/>
      <c r="AC36" s="594"/>
    </row>
    <row r="37" spans="2:26" s="4" customFormat="1" ht="8.25" customHeight="1">
      <c r="B37" s="226"/>
      <c r="C37" s="1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</row>
    <row r="38" spans="2:27" ht="16.5" customHeight="1">
      <c r="B38" s="316" t="s">
        <v>689</v>
      </c>
      <c r="C38" s="317"/>
      <c r="E38" s="317"/>
      <c r="F38" s="317"/>
      <c r="H38" s="317"/>
      <c r="J38" s="317"/>
      <c r="K38" s="317"/>
      <c r="M38" s="318"/>
      <c r="O38" s="322"/>
      <c r="P38" s="323"/>
      <c r="R38" s="318"/>
      <c r="T38" s="322"/>
      <c r="U38" s="323"/>
      <c r="V38" s="710" t="str">
        <f>'岐阜県集計表'!O41</f>
        <v>（2021年2月現在）</v>
      </c>
      <c r="W38" s="742"/>
      <c r="X38" s="742"/>
      <c r="Y38" s="742"/>
      <c r="Z38" s="742"/>
      <c r="AA38" s="473"/>
    </row>
    <row r="39" ht="16.5" customHeight="1"/>
  </sheetData>
  <sheetProtection password="CCCF" sheet="1" selectLockedCells="1"/>
  <mergeCells count="47"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25:G25"/>
    <mergeCell ref="H25:I25"/>
    <mergeCell ref="O25:P25"/>
    <mergeCell ref="Q25:R25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887">
        <f>SUM(O4+O20)</f>
        <v>0</v>
      </c>
      <c r="W3" s="888"/>
      <c r="X3" s="888"/>
      <c r="Y3" s="888"/>
      <c r="Z3" s="479" t="s">
        <v>2</v>
      </c>
    </row>
    <row r="4" spans="2:49" ht="30" customHeight="1">
      <c r="B4" s="317" t="s">
        <v>292</v>
      </c>
      <c r="C4" s="707" t="s">
        <v>498</v>
      </c>
      <c r="D4" s="707"/>
      <c r="E4" s="707"/>
      <c r="F4" s="705" t="s">
        <v>17</v>
      </c>
      <c r="G4" s="705"/>
      <c r="H4" s="706">
        <f>SUM(E19+J19+O19+T19+Y19)</f>
        <v>23600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SUM(F19+K19+P19+U19+Z19)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499</v>
      </c>
      <c r="D6" s="584" t="s">
        <v>664</v>
      </c>
      <c r="E6" s="377">
        <v>2900</v>
      </c>
      <c r="F6" s="580"/>
      <c r="G6" s="318"/>
      <c r="H6" s="390"/>
      <c r="I6" s="484"/>
      <c r="J6" s="361"/>
      <c r="K6" s="423"/>
      <c r="L6" s="326"/>
      <c r="M6" s="424"/>
      <c r="N6" s="486"/>
      <c r="O6" s="377"/>
      <c r="P6" s="639"/>
      <c r="Q6" s="326"/>
      <c r="R6" s="430" t="s">
        <v>503</v>
      </c>
      <c r="S6" s="635" t="s">
        <v>679</v>
      </c>
      <c r="T6" s="631">
        <v>2200</v>
      </c>
      <c r="U6" s="580"/>
      <c r="V6" s="362"/>
      <c r="W6" s="380" t="s">
        <v>499</v>
      </c>
      <c r="X6" s="360"/>
      <c r="Y6" s="377">
        <v>650</v>
      </c>
      <c r="Z6" s="580"/>
    </row>
    <row r="7" spans="2:26" ht="18" customHeight="1">
      <c r="B7" s="328"/>
      <c r="C7" s="439" t="s">
        <v>500</v>
      </c>
      <c r="D7" s="480" t="s">
        <v>664</v>
      </c>
      <c r="E7" s="375">
        <v>2100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634"/>
      <c r="Q7" s="328"/>
      <c r="R7" s="390" t="s">
        <v>509</v>
      </c>
      <c r="S7" s="635" t="s">
        <v>679</v>
      </c>
      <c r="T7" s="631">
        <v>1700</v>
      </c>
      <c r="U7" s="577"/>
      <c r="V7" s="366"/>
      <c r="W7" s="390" t="s">
        <v>507</v>
      </c>
      <c r="X7" s="376"/>
      <c r="Y7" s="375">
        <v>150</v>
      </c>
      <c r="Z7" s="577"/>
    </row>
    <row r="8" spans="2:26" ht="18" customHeight="1">
      <c r="B8" s="328"/>
      <c r="C8" s="439" t="s">
        <v>501</v>
      </c>
      <c r="D8" s="480" t="s">
        <v>664</v>
      </c>
      <c r="E8" s="375">
        <v>600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510</v>
      </c>
      <c r="S8" s="635" t="s">
        <v>683</v>
      </c>
      <c r="T8" s="631">
        <v>2750</v>
      </c>
      <c r="U8" s="577"/>
      <c r="V8" s="394"/>
      <c r="W8" s="390"/>
      <c r="X8" s="376"/>
      <c r="Y8" s="375"/>
      <c r="Z8" s="470"/>
    </row>
    <row r="9" spans="2:26" ht="18" customHeight="1">
      <c r="B9" s="328"/>
      <c r="C9" s="439" t="s">
        <v>502</v>
      </c>
      <c r="D9" s="480" t="s">
        <v>664</v>
      </c>
      <c r="E9" s="375">
        <v>2500</v>
      </c>
      <c r="F9" s="577"/>
      <c r="G9" s="329"/>
      <c r="H9" s="381"/>
      <c r="I9" s="484"/>
      <c r="J9" s="365"/>
      <c r="K9" s="333"/>
      <c r="L9" s="328"/>
      <c r="M9" s="390"/>
      <c r="N9" s="487"/>
      <c r="O9" s="365"/>
      <c r="P9" s="388"/>
      <c r="Q9" s="328"/>
      <c r="R9" s="390" t="s">
        <v>508</v>
      </c>
      <c r="S9" s="635" t="s">
        <v>679</v>
      </c>
      <c r="T9" s="631">
        <v>1700</v>
      </c>
      <c r="U9" s="577"/>
      <c r="V9" s="394"/>
      <c r="W9" s="390"/>
      <c r="X9" s="376"/>
      <c r="Y9" s="375"/>
      <c r="Z9" s="470"/>
    </row>
    <row r="10" spans="2:26" ht="18" customHeight="1">
      <c r="B10" s="328"/>
      <c r="C10" s="439" t="s">
        <v>503</v>
      </c>
      <c r="D10" s="480" t="s">
        <v>664</v>
      </c>
      <c r="E10" s="375">
        <v>1850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65"/>
      <c r="P10" s="388"/>
      <c r="Q10" s="328"/>
      <c r="R10" s="390" t="s">
        <v>828</v>
      </c>
      <c r="S10" s="487" t="s">
        <v>674</v>
      </c>
      <c r="T10" s="375">
        <v>1500</v>
      </c>
      <c r="U10" s="577"/>
      <c r="V10" s="394"/>
      <c r="W10" s="390"/>
      <c r="X10" s="376"/>
      <c r="Y10" s="375"/>
      <c r="Z10" s="470"/>
    </row>
    <row r="11" spans="2:26" ht="18" customHeight="1">
      <c r="B11" s="328"/>
      <c r="C11" s="439" t="s">
        <v>504</v>
      </c>
      <c r="D11" s="487" t="s">
        <v>669</v>
      </c>
      <c r="E11" s="375">
        <v>550</v>
      </c>
      <c r="F11" s="577"/>
      <c r="G11" s="329"/>
      <c r="J11" s="365"/>
      <c r="K11" s="333"/>
      <c r="L11" s="328"/>
      <c r="M11" s="390"/>
      <c r="N11" s="487"/>
      <c r="O11" s="365"/>
      <c r="P11" s="388"/>
      <c r="Q11" s="328"/>
      <c r="R11" s="390" t="s">
        <v>506</v>
      </c>
      <c r="S11" s="487" t="s">
        <v>674</v>
      </c>
      <c r="T11" s="375">
        <v>650</v>
      </c>
      <c r="U11" s="577"/>
      <c r="V11" s="394"/>
      <c r="W11" s="390"/>
      <c r="X11" s="376"/>
      <c r="Y11" s="375"/>
      <c r="Z11" s="470"/>
    </row>
    <row r="12" spans="2:26" ht="18" customHeight="1">
      <c r="B12" s="328"/>
      <c r="C12" s="407" t="s">
        <v>505</v>
      </c>
      <c r="D12" s="487" t="s">
        <v>669</v>
      </c>
      <c r="E12" s="375">
        <v>900</v>
      </c>
      <c r="F12" s="577"/>
      <c r="G12" s="329"/>
      <c r="H12" s="381"/>
      <c r="I12" s="484"/>
      <c r="J12" s="365"/>
      <c r="K12" s="333"/>
      <c r="L12" s="328"/>
      <c r="M12" s="390"/>
      <c r="N12" s="487"/>
      <c r="O12" s="365"/>
      <c r="P12" s="388"/>
      <c r="Q12" s="328"/>
      <c r="R12" s="390" t="s">
        <v>511</v>
      </c>
      <c r="S12" s="487" t="s">
        <v>674</v>
      </c>
      <c r="T12" s="375">
        <v>900</v>
      </c>
      <c r="U12" s="577"/>
      <c r="V12" s="394"/>
      <c r="W12" s="390"/>
      <c r="X12" s="376"/>
      <c r="Y12" s="375"/>
      <c r="Z12" s="470"/>
    </row>
    <row r="13" spans="2:26" ht="18" customHeight="1">
      <c r="B13" s="328"/>
      <c r="C13" s="407"/>
      <c r="D13" s="487"/>
      <c r="E13" s="375"/>
      <c r="F13" s="470"/>
      <c r="G13" s="329"/>
      <c r="H13" s="381"/>
      <c r="I13" s="484"/>
      <c r="J13" s="365"/>
      <c r="K13" s="333"/>
      <c r="L13" s="328"/>
      <c r="M13" s="390"/>
      <c r="N13" s="487"/>
      <c r="O13" s="365"/>
      <c r="P13" s="388"/>
      <c r="Q13" s="328"/>
      <c r="R13" s="390"/>
      <c r="S13" s="487"/>
      <c r="T13" s="375"/>
      <c r="U13" s="578"/>
      <c r="V13" s="394"/>
      <c r="W13" s="390"/>
      <c r="X13" s="376"/>
      <c r="Y13" s="375"/>
      <c r="Z13" s="470"/>
    </row>
    <row r="14" spans="2:26" ht="18" customHeight="1">
      <c r="B14" s="328"/>
      <c r="C14" s="407"/>
      <c r="D14" s="487"/>
      <c r="E14" s="375"/>
      <c r="F14" s="470"/>
      <c r="G14" s="329"/>
      <c r="H14" s="381"/>
      <c r="I14" s="484"/>
      <c r="J14" s="375"/>
      <c r="K14" s="333"/>
      <c r="L14" s="328"/>
      <c r="M14" s="390"/>
      <c r="N14" s="487"/>
      <c r="O14" s="375"/>
      <c r="P14" s="388"/>
      <c r="Q14" s="328"/>
      <c r="R14" s="390"/>
      <c r="S14" s="487"/>
      <c r="T14" s="375"/>
      <c r="U14" s="388"/>
      <c r="V14" s="366"/>
      <c r="W14" s="381"/>
      <c r="X14" s="364"/>
      <c r="Y14" s="365"/>
      <c r="Z14" s="470"/>
    </row>
    <row r="15" spans="2:26" ht="18" customHeight="1">
      <c r="B15" s="328"/>
      <c r="C15" s="390"/>
      <c r="D15" s="487"/>
      <c r="E15" s="375"/>
      <c r="F15" s="330"/>
      <c r="G15" s="329"/>
      <c r="H15" s="381"/>
      <c r="I15" s="484"/>
      <c r="J15" s="393"/>
      <c r="K15" s="333"/>
      <c r="L15" s="328"/>
      <c r="M15" s="390"/>
      <c r="N15" s="489"/>
      <c r="O15" s="375"/>
      <c r="P15" s="388"/>
      <c r="Q15" s="328"/>
      <c r="R15" s="390"/>
      <c r="S15" s="487"/>
      <c r="T15" s="375"/>
      <c r="U15" s="471"/>
      <c r="V15" s="394"/>
      <c r="W15" s="390"/>
      <c r="X15" s="376"/>
      <c r="Y15" s="375"/>
      <c r="Z15" s="470"/>
    </row>
    <row r="16" spans="2:26" ht="18" customHeight="1">
      <c r="B16" s="328"/>
      <c r="C16" s="390"/>
      <c r="D16" s="487"/>
      <c r="E16" s="375"/>
      <c r="F16" s="330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7"/>
      <c r="T16" s="375"/>
      <c r="U16" s="471"/>
      <c r="V16" s="394"/>
      <c r="W16" s="390"/>
      <c r="X16" s="376"/>
      <c r="Y16" s="375"/>
      <c r="Z16" s="470"/>
    </row>
    <row r="17" spans="2:26" ht="18" customHeight="1">
      <c r="B17" s="328"/>
      <c r="C17" s="390"/>
      <c r="D17" s="487"/>
      <c r="E17" s="375"/>
      <c r="F17" s="330"/>
      <c r="G17" s="329"/>
      <c r="H17" s="381"/>
      <c r="I17" s="484"/>
      <c r="J17" s="393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442"/>
      <c r="C18" s="447"/>
      <c r="D18" s="589"/>
      <c r="E18" s="448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08" t="s">
        <v>3</v>
      </c>
      <c r="C19" s="883"/>
      <c r="D19" s="884"/>
      <c r="E19" s="452">
        <f>SUM(E6:E18)</f>
        <v>11400</v>
      </c>
      <c r="F19" s="453">
        <f>SUM(F6:F18)</f>
        <v>0</v>
      </c>
      <c r="G19" s="703" t="s">
        <v>3</v>
      </c>
      <c r="H19" s="703"/>
      <c r="I19" s="703"/>
      <c r="J19" s="452">
        <f>SUM(J6:J18)</f>
        <v>0</v>
      </c>
      <c r="K19" s="295">
        <f>SUM(K6:K18)</f>
        <v>0</v>
      </c>
      <c r="L19" s="708" t="s">
        <v>3</v>
      </c>
      <c r="M19" s="703"/>
      <c r="N19" s="703"/>
      <c r="O19" s="452">
        <f>SUM(O6:O18)</f>
        <v>0</v>
      </c>
      <c r="P19" s="453">
        <f>SUM(P6:P18)</f>
        <v>0</v>
      </c>
      <c r="Q19" s="708" t="s">
        <v>3</v>
      </c>
      <c r="R19" s="703"/>
      <c r="S19" s="703"/>
      <c r="T19" s="452">
        <f>SUM(T6:T18)</f>
        <v>11400</v>
      </c>
      <c r="U19" s="453">
        <f>SUM(U6:U18)</f>
        <v>0</v>
      </c>
      <c r="V19" s="703" t="s">
        <v>3</v>
      </c>
      <c r="W19" s="703"/>
      <c r="X19" s="703"/>
      <c r="Y19" s="452">
        <f>SUM(Y6:Y18)</f>
        <v>800</v>
      </c>
      <c r="Z19" s="453">
        <f>SUM(Z6:Z18)</f>
        <v>0</v>
      </c>
    </row>
    <row r="20" spans="2:49" ht="30" customHeight="1">
      <c r="B20" s="317" t="s">
        <v>292</v>
      </c>
      <c r="C20" s="707" t="s">
        <v>512</v>
      </c>
      <c r="D20" s="707"/>
      <c r="E20" s="707"/>
      <c r="F20" s="705" t="s">
        <v>17</v>
      </c>
      <c r="G20" s="705"/>
      <c r="H20" s="706">
        <f>SUM(E31+J31+O31+T31+Y31)</f>
        <v>11100</v>
      </c>
      <c r="I20" s="705"/>
      <c r="J20" s="160" t="s">
        <v>2</v>
      </c>
      <c r="K20" s="160" t="s">
        <v>275</v>
      </c>
      <c r="L20" s="161"/>
      <c r="M20" s="482" t="s">
        <v>274</v>
      </c>
      <c r="N20" s="161"/>
      <c r="O20" s="718">
        <f>SUM(F31+K31+P31+U31+Z31)</f>
        <v>0</v>
      </c>
      <c r="P20" s="719"/>
      <c r="Q20" s="720" t="s">
        <v>2</v>
      </c>
      <c r="R20" s="720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08" t="s">
        <v>278</v>
      </c>
      <c r="C21" s="703"/>
      <c r="D21" s="703"/>
      <c r="E21" s="703"/>
      <c r="F21" s="332" t="s">
        <v>276</v>
      </c>
      <c r="G21" s="703" t="s">
        <v>279</v>
      </c>
      <c r="H21" s="703"/>
      <c r="I21" s="703"/>
      <c r="J21" s="704"/>
      <c r="K21" s="319" t="s">
        <v>276</v>
      </c>
      <c r="L21" s="708" t="s">
        <v>280</v>
      </c>
      <c r="M21" s="703"/>
      <c r="N21" s="703"/>
      <c r="O21" s="703"/>
      <c r="P21" s="332" t="s">
        <v>276</v>
      </c>
      <c r="Q21" s="708" t="s">
        <v>351</v>
      </c>
      <c r="R21" s="703"/>
      <c r="S21" s="703"/>
      <c r="T21" s="703"/>
      <c r="U21" s="332" t="s">
        <v>276</v>
      </c>
      <c r="V21" s="703" t="s">
        <v>277</v>
      </c>
      <c r="W21" s="703"/>
      <c r="X21" s="703"/>
      <c r="Y21" s="704"/>
      <c r="Z21" s="321" t="s">
        <v>276</v>
      </c>
    </row>
    <row r="22" spans="2:26" ht="18" customHeight="1">
      <c r="B22" s="326"/>
      <c r="C22" s="586" t="s">
        <v>513</v>
      </c>
      <c r="D22" s="590" t="s">
        <v>834</v>
      </c>
      <c r="E22" s="377">
        <v>2500</v>
      </c>
      <c r="F22" s="580"/>
      <c r="G22" s="318"/>
      <c r="H22" s="433"/>
      <c r="I22" s="495"/>
      <c r="J22" s="361"/>
      <c r="K22" s="423"/>
      <c r="L22" s="326"/>
      <c r="M22" s="396"/>
      <c r="N22" s="490"/>
      <c r="O22" s="377"/>
      <c r="P22" s="425"/>
      <c r="Q22" s="326"/>
      <c r="R22" s="415" t="s">
        <v>513</v>
      </c>
      <c r="S22" s="485" t="s">
        <v>458</v>
      </c>
      <c r="T22" s="441">
        <v>1400</v>
      </c>
      <c r="U22" s="580"/>
      <c r="V22" s="362"/>
      <c r="W22" s="380" t="s">
        <v>513</v>
      </c>
      <c r="X22" s="360"/>
      <c r="Y22" s="361">
        <v>100</v>
      </c>
      <c r="Z22" s="580"/>
    </row>
    <row r="23" spans="2:26" ht="18" customHeight="1">
      <c r="B23" s="328"/>
      <c r="C23" s="439" t="s">
        <v>514</v>
      </c>
      <c r="D23" s="487" t="s">
        <v>673</v>
      </c>
      <c r="E23" s="375">
        <v>1500</v>
      </c>
      <c r="F23" s="577"/>
      <c r="G23" s="329"/>
      <c r="H23" s="381"/>
      <c r="I23" s="488"/>
      <c r="J23" s="365"/>
      <c r="K23" s="333"/>
      <c r="L23" s="328"/>
      <c r="M23" s="390"/>
      <c r="N23" s="489"/>
      <c r="O23" s="375"/>
      <c r="P23" s="388"/>
      <c r="Q23" s="328"/>
      <c r="R23" s="434"/>
      <c r="S23" s="494"/>
      <c r="T23" s="435"/>
      <c r="U23" s="578"/>
      <c r="V23" s="366"/>
      <c r="W23" s="381"/>
      <c r="X23" s="364"/>
      <c r="Y23" s="365"/>
      <c r="Z23" s="330"/>
    </row>
    <row r="24" spans="2:26" ht="18" customHeight="1">
      <c r="B24" s="328"/>
      <c r="C24" s="439" t="s">
        <v>515</v>
      </c>
      <c r="D24" s="487" t="s">
        <v>669</v>
      </c>
      <c r="E24" s="375">
        <v>2500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471"/>
      <c r="V24" s="366"/>
      <c r="W24" s="381"/>
      <c r="X24" s="364"/>
      <c r="Y24" s="365"/>
      <c r="Z24" s="330"/>
    </row>
    <row r="25" spans="2:26" ht="18" customHeight="1">
      <c r="B25" s="328"/>
      <c r="C25" s="439" t="s">
        <v>849</v>
      </c>
      <c r="D25" s="487" t="s">
        <v>837</v>
      </c>
      <c r="E25" s="375">
        <v>950</v>
      </c>
      <c r="F25" s="577"/>
      <c r="G25" s="329"/>
      <c r="H25" s="381"/>
      <c r="I25" s="488"/>
      <c r="J25" s="365"/>
      <c r="K25" s="333"/>
      <c r="L25" s="328"/>
      <c r="M25" s="390"/>
      <c r="N25" s="489"/>
      <c r="O25" s="375"/>
      <c r="P25" s="388"/>
      <c r="Q25" s="328"/>
      <c r="R25" s="436"/>
      <c r="S25" s="496"/>
      <c r="T25" s="437"/>
      <c r="U25" s="388"/>
      <c r="V25" s="366"/>
      <c r="W25" s="381"/>
      <c r="X25" s="364"/>
      <c r="Y25" s="365"/>
      <c r="Z25" s="330"/>
    </row>
    <row r="26" spans="2:26" ht="18" customHeight="1">
      <c r="B26" s="328"/>
      <c r="C26" s="439" t="s">
        <v>516</v>
      </c>
      <c r="D26" s="487" t="s">
        <v>676</v>
      </c>
      <c r="E26" s="375">
        <v>500</v>
      </c>
      <c r="F26" s="577"/>
      <c r="G26" s="329"/>
      <c r="H26" s="381"/>
      <c r="I26" s="488"/>
      <c r="J26" s="365"/>
      <c r="K26" s="333"/>
      <c r="L26" s="328"/>
      <c r="M26" s="390"/>
      <c r="N26" s="489"/>
      <c r="O26" s="375"/>
      <c r="P26" s="388"/>
      <c r="Q26" s="328"/>
      <c r="R26" s="436"/>
      <c r="S26" s="496"/>
      <c r="T26" s="437"/>
      <c r="U26" s="388"/>
      <c r="V26" s="366"/>
      <c r="W26" s="381"/>
      <c r="X26" s="364"/>
      <c r="Y26" s="365"/>
      <c r="Z26" s="330"/>
    </row>
    <row r="27" spans="2:26" ht="18" customHeight="1">
      <c r="B27" s="328"/>
      <c r="C27" s="439" t="s">
        <v>517</v>
      </c>
      <c r="D27" s="487" t="s">
        <v>678</v>
      </c>
      <c r="E27" s="375">
        <v>550</v>
      </c>
      <c r="F27" s="577"/>
      <c r="G27" s="329"/>
      <c r="H27" s="381"/>
      <c r="I27" s="488"/>
      <c r="J27" s="365"/>
      <c r="K27" s="333"/>
      <c r="L27" s="328"/>
      <c r="M27" s="390"/>
      <c r="N27" s="489"/>
      <c r="O27" s="375"/>
      <c r="P27" s="388"/>
      <c r="Q27" s="328"/>
      <c r="R27" s="436"/>
      <c r="S27" s="496"/>
      <c r="T27" s="437"/>
      <c r="U27" s="388"/>
      <c r="V27" s="366"/>
      <c r="W27" s="389"/>
      <c r="X27" s="364"/>
      <c r="Y27" s="365"/>
      <c r="Z27" s="330"/>
    </row>
    <row r="28" spans="2:26" ht="18" customHeight="1">
      <c r="B28" s="328"/>
      <c r="C28" s="439" t="s">
        <v>518</v>
      </c>
      <c r="D28" s="487" t="s">
        <v>676</v>
      </c>
      <c r="E28" s="375">
        <v>1100</v>
      </c>
      <c r="F28" s="577"/>
      <c r="G28" s="329"/>
      <c r="H28" s="381"/>
      <c r="I28" s="488"/>
      <c r="J28" s="365"/>
      <c r="K28" s="333"/>
      <c r="L28" s="328"/>
      <c r="M28" s="390"/>
      <c r="N28" s="489"/>
      <c r="O28" s="375"/>
      <c r="P28" s="388"/>
      <c r="Q28" s="328"/>
      <c r="R28" s="436"/>
      <c r="S28" s="496"/>
      <c r="T28" s="437"/>
      <c r="U28" s="388"/>
      <c r="V28" s="366"/>
      <c r="W28" s="381"/>
      <c r="X28" s="364"/>
      <c r="Y28" s="365"/>
      <c r="Z28" s="330"/>
    </row>
    <row r="29" spans="2:26" ht="18" customHeight="1">
      <c r="B29" s="328"/>
      <c r="C29" s="418"/>
      <c r="D29" s="484"/>
      <c r="E29" s="365"/>
      <c r="F29" s="330"/>
      <c r="G29" s="329"/>
      <c r="H29" s="390"/>
      <c r="I29" s="489"/>
      <c r="J29" s="375"/>
      <c r="K29" s="333"/>
      <c r="L29" s="328"/>
      <c r="M29" s="390"/>
      <c r="N29" s="489"/>
      <c r="O29" s="375"/>
      <c r="P29" s="388"/>
      <c r="Q29" s="328"/>
      <c r="R29" s="381"/>
      <c r="S29" s="488"/>
      <c r="T29" s="365"/>
      <c r="U29" s="388"/>
      <c r="V29" s="366"/>
      <c r="W29" s="381"/>
      <c r="X29" s="364"/>
      <c r="Y29" s="365"/>
      <c r="Z29" s="330"/>
    </row>
    <row r="30" spans="2:26" ht="18" customHeight="1">
      <c r="B30" s="326"/>
      <c r="C30" s="382"/>
      <c r="D30" s="476"/>
      <c r="E30" s="374"/>
      <c r="F30" s="327"/>
      <c r="G30" s="320"/>
      <c r="H30" s="382"/>
      <c r="I30" s="369"/>
      <c r="J30" s="374"/>
      <c r="K30" s="324"/>
      <c r="L30" s="325"/>
      <c r="M30" s="373"/>
      <c r="N30" s="369"/>
      <c r="O30" s="370"/>
      <c r="P30" s="392"/>
      <c r="Q30" s="325"/>
      <c r="R30" s="386"/>
      <c r="S30" s="372"/>
      <c r="T30" s="370"/>
      <c r="U30" s="392"/>
      <c r="V30" s="384"/>
      <c r="W30" s="373"/>
      <c r="X30" s="369"/>
      <c r="Y30" s="374"/>
      <c r="Z30" s="327"/>
    </row>
    <row r="31" spans="2:26" ht="18" customHeight="1">
      <c r="B31" s="708" t="s">
        <v>3</v>
      </c>
      <c r="C31" s="737"/>
      <c r="D31" s="738"/>
      <c r="E31" s="331">
        <f>SUM(E22:E28)</f>
        <v>9600</v>
      </c>
      <c r="F31" s="327">
        <f>SUM(F22:F28)</f>
        <v>0</v>
      </c>
      <c r="G31" s="739" t="s">
        <v>3</v>
      </c>
      <c r="H31" s="739"/>
      <c r="I31" s="739"/>
      <c r="J31" s="331">
        <f>SUM(J22:J28)</f>
        <v>0</v>
      </c>
      <c r="K31" s="324">
        <f>SUM(K22:K28)</f>
        <v>0</v>
      </c>
      <c r="L31" s="724" t="s">
        <v>3</v>
      </c>
      <c r="M31" s="739"/>
      <c r="N31" s="739"/>
      <c r="O31" s="331">
        <f>SUM(O22:O28)</f>
        <v>0</v>
      </c>
      <c r="P31" s="327">
        <f>SUM(P22:P28)</f>
        <v>0</v>
      </c>
      <c r="Q31" s="724" t="s">
        <v>3</v>
      </c>
      <c r="R31" s="739"/>
      <c r="S31" s="739"/>
      <c r="T31" s="331">
        <f>SUM(T22:T28)</f>
        <v>1400</v>
      </c>
      <c r="U31" s="327">
        <f>SUM(U22:U28)</f>
        <v>0</v>
      </c>
      <c r="V31" s="739" t="s">
        <v>3</v>
      </c>
      <c r="W31" s="739"/>
      <c r="X31" s="739"/>
      <c r="Y31" s="331">
        <f>SUM(Y22:Y28)</f>
        <v>100</v>
      </c>
      <c r="Z31" s="327">
        <f>SUM(Z22:Z28)</f>
        <v>0</v>
      </c>
    </row>
    <row r="32" spans="2:30" s="4" customFormat="1" ht="13.5" customHeight="1">
      <c r="B32" s="226" t="s">
        <v>831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711" t="s">
        <v>832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594"/>
      <c r="Z33" s="594"/>
      <c r="AA33" s="594"/>
      <c r="AB33" s="594"/>
      <c r="AC33" s="594"/>
    </row>
    <row r="34" spans="2:29" s="4" customFormat="1" ht="14.25" customHeight="1">
      <c r="B34" s="711" t="s">
        <v>829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594"/>
      <c r="Z34" s="594"/>
      <c r="AA34" s="594"/>
      <c r="AB34" s="594"/>
      <c r="AC34" s="594"/>
    </row>
    <row r="35" spans="2:29" s="4" customFormat="1" ht="13.5">
      <c r="B35" s="711" t="s">
        <v>830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6" ht="16.5" customHeight="1">
      <c r="B37" s="316" t="s">
        <v>689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710" t="str">
        <f>'岐阜県集計表'!O41</f>
        <v>（2021年2月現在）</v>
      </c>
      <c r="W37" s="742"/>
      <c r="X37" s="742"/>
      <c r="Y37" s="742"/>
      <c r="Z37" s="742"/>
    </row>
    <row r="38" ht="16.5" customHeight="1"/>
  </sheetData>
  <sheetProtection password="CCCF" sheet="1" selectLockedCells="1"/>
  <mergeCells count="46"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O2:S2"/>
    <mergeCell ref="T2:U2"/>
    <mergeCell ref="H4:I4"/>
    <mergeCell ref="O4:P4"/>
    <mergeCell ref="Q4:R4"/>
    <mergeCell ref="C4:E4"/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4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1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U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887">
        <f>SUM(O4+O14+O20)</f>
        <v>0</v>
      </c>
      <c r="W3" s="888"/>
      <c r="X3" s="888"/>
      <c r="Y3" s="888"/>
      <c r="Z3" s="479" t="s">
        <v>2</v>
      </c>
    </row>
    <row r="4" spans="2:48" ht="30" customHeight="1">
      <c r="B4" s="317" t="s">
        <v>292</v>
      </c>
      <c r="C4" s="707" t="s">
        <v>519</v>
      </c>
      <c r="D4" s="707"/>
      <c r="E4" s="707"/>
      <c r="F4" s="705" t="s">
        <v>17</v>
      </c>
      <c r="G4" s="705"/>
      <c r="H4" s="706">
        <f>SUM(E13+J13+O13+T13+Y13)</f>
        <v>22850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SUM(F13+K13+P13+U13+Z13)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520</v>
      </c>
      <c r="D6" s="584" t="s">
        <v>834</v>
      </c>
      <c r="E6" s="377">
        <v>4100</v>
      </c>
      <c r="F6" s="580"/>
      <c r="G6" s="318"/>
      <c r="H6" s="415"/>
      <c r="I6" s="485"/>
      <c r="J6" s="361"/>
      <c r="K6" s="423"/>
      <c r="L6" s="326"/>
      <c r="M6" s="424" t="s">
        <v>658</v>
      </c>
      <c r="N6" s="486" t="s">
        <v>347</v>
      </c>
      <c r="O6" s="377">
        <v>850</v>
      </c>
      <c r="P6" s="580"/>
      <c r="Q6" s="326"/>
      <c r="R6" s="426"/>
      <c r="S6" s="485"/>
      <c r="T6" s="427"/>
      <c r="U6" s="425"/>
      <c r="V6" s="362"/>
      <c r="W6" s="380" t="s">
        <v>529</v>
      </c>
      <c r="X6" s="360"/>
      <c r="Y6" s="377">
        <v>700</v>
      </c>
      <c r="Z6" s="580"/>
    </row>
    <row r="7" spans="2:26" ht="18" customHeight="1">
      <c r="B7" s="328"/>
      <c r="C7" s="439" t="s">
        <v>521</v>
      </c>
      <c r="D7" s="480" t="s">
        <v>834</v>
      </c>
      <c r="E7" s="375">
        <v>5200</v>
      </c>
      <c r="F7" s="577"/>
      <c r="G7" s="329"/>
      <c r="H7" s="390"/>
      <c r="I7" s="484"/>
      <c r="J7" s="365"/>
      <c r="K7" s="333"/>
      <c r="L7" s="328"/>
      <c r="M7" s="390" t="s">
        <v>521</v>
      </c>
      <c r="N7" s="487" t="s">
        <v>347</v>
      </c>
      <c r="O7" s="375">
        <v>1150</v>
      </c>
      <c r="P7" s="577"/>
      <c r="Q7" s="328"/>
      <c r="R7" s="430"/>
      <c r="S7" s="484"/>
      <c r="T7" s="365"/>
      <c r="U7" s="388"/>
      <c r="V7" s="366"/>
      <c r="W7" s="381" t="s">
        <v>522</v>
      </c>
      <c r="X7" s="364"/>
      <c r="Y7" s="375">
        <v>700</v>
      </c>
      <c r="Z7" s="577"/>
    </row>
    <row r="8" spans="2:26" ht="18" customHeight="1">
      <c r="B8" s="328"/>
      <c r="C8" s="439" t="s">
        <v>522</v>
      </c>
      <c r="D8" s="480" t="s">
        <v>834</v>
      </c>
      <c r="E8" s="375">
        <v>2450</v>
      </c>
      <c r="F8" s="577"/>
      <c r="G8" s="329"/>
      <c r="H8" s="381"/>
      <c r="I8" s="484"/>
      <c r="J8" s="365"/>
      <c r="K8" s="333"/>
      <c r="L8" s="328"/>
      <c r="M8" s="390" t="s">
        <v>526</v>
      </c>
      <c r="N8" s="487" t="s">
        <v>347</v>
      </c>
      <c r="O8" s="375">
        <v>1050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439" t="s">
        <v>523</v>
      </c>
      <c r="D9" s="480" t="s">
        <v>834</v>
      </c>
      <c r="E9" s="375">
        <v>2650</v>
      </c>
      <c r="F9" s="577"/>
      <c r="G9" s="329"/>
      <c r="H9" s="381"/>
      <c r="I9" s="484"/>
      <c r="J9" s="365"/>
      <c r="K9" s="333"/>
      <c r="L9" s="328"/>
      <c r="M9" s="390" t="s">
        <v>527</v>
      </c>
      <c r="N9" s="487" t="s">
        <v>347</v>
      </c>
      <c r="O9" s="375">
        <v>200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8"/>
      <c r="C10" s="439" t="s">
        <v>524</v>
      </c>
      <c r="D10" s="480" t="s">
        <v>834</v>
      </c>
      <c r="E10" s="375">
        <v>1450</v>
      </c>
      <c r="F10" s="577"/>
      <c r="G10" s="329"/>
      <c r="H10" s="381"/>
      <c r="I10" s="484"/>
      <c r="J10" s="365"/>
      <c r="K10" s="333"/>
      <c r="L10" s="328"/>
      <c r="M10" s="390" t="s">
        <v>528</v>
      </c>
      <c r="N10" s="487" t="s">
        <v>347</v>
      </c>
      <c r="O10" s="375">
        <v>350</v>
      </c>
      <c r="P10" s="577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439" t="s">
        <v>525</v>
      </c>
      <c r="D11" s="487" t="s">
        <v>854</v>
      </c>
      <c r="E11" s="375">
        <v>2000</v>
      </c>
      <c r="F11" s="577"/>
      <c r="G11" s="329"/>
      <c r="H11" s="381"/>
      <c r="I11" s="484"/>
      <c r="J11" s="365"/>
      <c r="K11" s="333"/>
      <c r="L11" s="328"/>
      <c r="M11" s="390"/>
      <c r="N11" s="487"/>
      <c r="O11" s="375"/>
      <c r="P11" s="471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8" customHeight="1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8" customHeight="1">
      <c r="B13" s="708" t="s">
        <v>3</v>
      </c>
      <c r="C13" s="883"/>
      <c r="D13" s="884"/>
      <c r="E13" s="452">
        <f>SUM(E6:E12)</f>
        <v>17850</v>
      </c>
      <c r="F13" s="453">
        <f>SUM(F6:F12)</f>
        <v>0</v>
      </c>
      <c r="G13" s="703" t="s">
        <v>3</v>
      </c>
      <c r="H13" s="703"/>
      <c r="I13" s="703"/>
      <c r="J13" s="452">
        <f>SUM(J6:J12)</f>
        <v>0</v>
      </c>
      <c r="K13" s="295">
        <f>SUM(K6:K12)</f>
        <v>0</v>
      </c>
      <c r="L13" s="708" t="s">
        <v>3</v>
      </c>
      <c r="M13" s="703"/>
      <c r="N13" s="703"/>
      <c r="O13" s="452">
        <f>SUM(O6:O12)</f>
        <v>3600</v>
      </c>
      <c r="P13" s="453">
        <f>SUM(P6:P12)</f>
        <v>0</v>
      </c>
      <c r="Q13" s="708" t="s">
        <v>3</v>
      </c>
      <c r="R13" s="703"/>
      <c r="S13" s="703"/>
      <c r="T13" s="452">
        <f>SUM(T6:T12)</f>
        <v>0</v>
      </c>
      <c r="U13" s="453">
        <f>SUM(U6:U12)</f>
        <v>0</v>
      </c>
      <c r="V13" s="703" t="s">
        <v>3</v>
      </c>
      <c r="W13" s="703"/>
      <c r="X13" s="703"/>
      <c r="Y13" s="452">
        <f>SUM(Y6:Y12)</f>
        <v>1400</v>
      </c>
      <c r="Z13" s="453">
        <f>SUM(Z6:Z12)</f>
        <v>0</v>
      </c>
    </row>
    <row r="14" spans="2:48" ht="30" customHeight="1">
      <c r="B14" s="317" t="s">
        <v>292</v>
      </c>
      <c r="C14" s="707" t="s">
        <v>530</v>
      </c>
      <c r="D14" s="707"/>
      <c r="E14" s="707"/>
      <c r="F14" s="705" t="s">
        <v>17</v>
      </c>
      <c r="G14" s="705"/>
      <c r="H14" s="706">
        <f>SUM(E19+J19+O19+T19+Y19)</f>
        <v>2900</v>
      </c>
      <c r="I14" s="705"/>
      <c r="J14" s="160" t="s">
        <v>2</v>
      </c>
      <c r="K14" s="160" t="s">
        <v>275</v>
      </c>
      <c r="L14" s="161"/>
      <c r="M14" s="482" t="s">
        <v>274</v>
      </c>
      <c r="N14" s="161"/>
      <c r="O14" s="718">
        <f>SUM(F19+K19+P19+U19+Z19)</f>
        <v>0</v>
      </c>
      <c r="P14" s="719"/>
      <c r="Q14" s="720" t="s">
        <v>2</v>
      </c>
      <c r="R14" s="720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</row>
    <row r="15" spans="2:26" ht="18" customHeight="1">
      <c r="B15" s="708" t="s">
        <v>278</v>
      </c>
      <c r="C15" s="703"/>
      <c r="D15" s="703"/>
      <c r="E15" s="703"/>
      <c r="F15" s="332" t="s">
        <v>276</v>
      </c>
      <c r="G15" s="703" t="s">
        <v>279</v>
      </c>
      <c r="H15" s="703"/>
      <c r="I15" s="703"/>
      <c r="J15" s="704"/>
      <c r="K15" s="319" t="s">
        <v>276</v>
      </c>
      <c r="L15" s="708" t="s">
        <v>280</v>
      </c>
      <c r="M15" s="703"/>
      <c r="N15" s="703"/>
      <c r="O15" s="703"/>
      <c r="P15" s="332" t="s">
        <v>276</v>
      </c>
      <c r="Q15" s="708" t="s">
        <v>351</v>
      </c>
      <c r="R15" s="703"/>
      <c r="S15" s="703"/>
      <c r="T15" s="703"/>
      <c r="U15" s="332" t="s">
        <v>276</v>
      </c>
      <c r="V15" s="703" t="s">
        <v>277</v>
      </c>
      <c r="W15" s="703"/>
      <c r="X15" s="703"/>
      <c r="Y15" s="704"/>
      <c r="Z15" s="321" t="s">
        <v>276</v>
      </c>
    </row>
    <row r="16" spans="2:26" ht="18" customHeight="1">
      <c r="B16" s="326"/>
      <c r="C16" s="583" t="s">
        <v>546</v>
      </c>
      <c r="D16" s="584" t="s">
        <v>834</v>
      </c>
      <c r="E16" s="377">
        <v>2450</v>
      </c>
      <c r="F16" s="580"/>
      <c r="G16" s="318"/>
      <c r="H16" s="415"/>
      <c r="I16" s="485"/>
      <c r="J16" s="361"/>
      <c r="K16" s="423"/>
      <c r="L16" s="326"/>
      <c r="M16" s="424" t="s">
        <v>546</v>
      </c>
      <c r="N16" s="486" t="s">
        <v>347</v>
      </c>
      <c r="O16" s="377">
        <v>450</v>
      </c>
      <c r="P16" s="580"/>
      <c r="Q16" s="326"/>
      <c r="R16" s="426"/>
      <c r="S16" s="485"/>
      <c r="T16" s="427"/>
      <c r="U16" s="425"/>
      <c r="V16" s="362"/>
      <c r="W16" s="380"/>
      <c r="X16" s="360"/>
      <c r="Y16" s="361"/>
      <c r="Z16" s="422"/>
    </row>
    <row r="17" spans="2:26" ht="18" customHeight="1">
      <c r="B17" s="328"/>
      <c r="C17" s="439"/>
      <c r="D17" s="480"/>
      <c r="E17" s="375"/>
      <c r="F17" s="330"/>
      <c r="G17" s="329"/>
      <c r="H17" s="390"/>
      <c r="I17" s="484"/>
      <c r="J17" s="365"/>
      <c r="K17" s="333"/>
      <c r="L17" s="328"/>
      <c r="M17" s="390"/>
      <c r="N17" s="487"/>
      <c r="O17" s="37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8" customHeight="1">
      <c r="B18" s="442"/>
      <c r="C18" s="591"/>
      <c r="D18" s="589"/>
      <c r="E18" s="448"/>
      <c r="F18" s="444"/>
      <c r="G18" s="445"/>
      <c r="H18" s="434"/>
      <c r="I18" s="494"/>
      <c r="J18" s="435"/>
      <c r="K18" s="443"/>
      <c r="L18" s="442"/>
      <c r="M18" s="447"/>
      <c r="N18" s="497"/>
      <c r="O18" s="435"/>
      <c r="P18" s="449"/>
      <c r="Q18" s="442"/>
      <c r="R18" s="447"/>
      <c r="S18" s="497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08" t="s">
        <v>3</v>
      </c>
      <c r="C19" s="883"/>
      <c r="D19" s="884"/>
      <c r="E19" s="452">
        <f>SUM(E16:E18)</f>
        <v>2450</v>
      </c>
      <c r="F19" s="453">
        <f>SUM(F16:F18)</f>
        <v>0</v>
      </c>
      <c r="G19" s="703" t="s">
        <v>3</v>
      </c>
      <c r="H19" s="703"/>
      <c r="I19" s="703"/>
      <c r="J19" s="452">
        <f>SUM(J16:J18)</f>
        <v>0</v>
      </c>
      <c r="K19" s="295">
        <f>SUM(K16:K18)</f>
        <v>0</v>
      </c>
      <c r="L19" s="708" t="s">
        <v>3</v>
      </c>
      <c r="M19" s="703"/>
      <c r="N19" s="703"/>
      <c r="O19" s="452">
        <f>SUM(O16:O18)</f>
        <v>450</v>
      </c>
      <c r="P19" s="453">
        <f>SUM(P16:P18)</f>
        <v>0</v>
      </c>
      <c r="Q19" s="708" t="s">
        <v>3</v>
      </c>
      <c r="R19" s="703"/>
      <c r="S19" s="703"/>
      <c r="T19" s="452">
        <f>SUM(T16:T18)</f>
        <v>0</v>
      </c>
      <c r="U19" s="453">
        <f>SUM(U16:U18)</f>
        <v>0</v>
      </c>
      <c r="V19" s="703" t="s">
        <v>3</v>
      </c>
      <c r="W19" s="703"/>
      <c r="X19" s="703"/>
      <c r="Y19" s="452">
        <f>SUM(Y16:Y18)</f>
        <v>0</v>
      </c>
      <c r="Z19" s="453">
        <f>SUM(Z16:Z18)</f>
        <v>0</v>
      </c>
    </row>
    <row r="20" spans="2:48" ht="30" customHeight="1">
      <c r="B20" s="317" t="s">
        <v>292</v>
      </c>
      <c r="C20" s="707" t="s">
        <v>531</v>
      </c>
      <c r="D20" s="707"/>
      <c r="E20" s="707"/>
      <c r="F20" s="705" t="s">
        <v>17</v>
      </c>
      <c r="G20" s="705"/>
      <c r="H20" s="706">
        <f>SUM(E34+J34+O34+T34+Y34)</f>
        <v>33200</v>
      </c>
      <c r="I20" s="705"/>
      <c r="J20" s="160" t="s">
        <v>2</v>
      </c>
      <c r="K20" s="160" t="s">
        <v>275</v>
      </c>
      <c r="L20" s="161"/>
      <c r="M20" s="482" t="s">
        <v>274</v>
      </c>
      <c r="N20" s="161"/>
      <c r="O20" s="718">
        <f>SUM(F34+K34+P34+U34+Z34)</f>
        <v>0</v>
      </c>
      <c r="P20" s="719"/>
      <c r="Q20" s="720" t="s">
        <v>2</v>
      </c>
      <c r="R20" s="720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</row>
    <row r="21" spans="2:26" ht="18" customHeight="1">
      <c r="B21" s="708" t="s">
        <v>278</v>
      </c>
      <c r="C21" s="703"/>
      <c r="D21" s="703"/>
      <c r="E21" s="703"/>
      <c r="F21" s="332" t="s">
        <v>276</v>
      </c>
      <c r="G21" s="703" t="s">
        <v>279</v>
      </c>
      <c r="H21" s="703"/>
      <c r="I21" s="703"/>
      <c r="J21" s="704"/>
      <c r="K21" s="319" t="s">
        <v>276</v>
      </c>
      <c r="L21" s="708" t="s">
        <v>280</v>
      </c>
      <c r="M21" s="703"/>
      <c r="N21" s="703"/>
      <c r="O21" s="703"/>
      <c r="P21" s="334" t="s">
        <v>276</v>
      </c>
      <c r="Q21" s="708" t="s">
        <v>351</v>
      </c>
      <c r="R21" s="703"/>
      <c r="S21" s="703"/>
      <c r="T21" s="703"/>
      <c r="U21" s="332" t="s">
        <v>276</v>
      </c>
      <c r="V21" s="703" t="s">
        <v>277</v>
      </c>
      <c r="W21" s="703"/>
      <c r="X21" s="703"/>
      <c r="Y21" s="704"/>
      <c r="Z21" s="321" t="s">
        <v>276</v>
      </c>
    </row>
    <row r="22" spans="2:26" ht="18" customHeight="1">
      <c r="B22" s="326"/>
      <c r="C22" s="592" t="s">
        <v>532</v>
      </c>
      <c r="D22" s="486" t="s">
        <v>837</v>
      </c>
      <c r="E22" s="377">
        <v>8400</v>
      </c>
      <c r="F22" s="580"/>
      <c r="G22" s="318"/>
      <c r="H22" s="413"/>
      <c r="I22" s="485"/>
      <c r="J22" s="361"/>
      <c r="K22" s="423"/>
      <c r="L22" s="459"/>
      <c r="M22" s="457" t="s">
        <v>542</v>
      </c>
      <c r="N22" s="498" t="s">
        <v>347</v>
      </c>
      <c r="O22" s="582">
        <v>800</v>
      </c>
      <c r="P22" s="580"/>
      <c r="Q22" s="463"/>
      <c r="R22" s="413"/>
      <c r="S22" s="485"/>
      <c r="T22" s="460"/>
      <c r="U22" s="464"/>
      <c r="V22" s="362"/>
      <c r="W22" s="380" t="s">
        <v>545</v>
      </c>
      <c r="X22" s="360"/>
      <c r="Y22" s="377">
        <v>1000</v>
      </c>
      <c r="Z22" s="580"/>
    </row>
    <row r="23" spans="2:26" ht="18" customHeight="1">
      <c r="B23" s="328"/>
      <c r="C23" s="439" t="s">
        <v>533</v>
      </c>
      <c r="D23" s="480" t="s">
        <v>680</v>
      </c>
      <c r="E23" s="375">
        <v>2050</v>
      </c>
      <c r="F23" s="577"/>
      <c r="G23" s="329"/>
      <c r="H23" s="390"/>
      <c r="I23" s="484"/>
      <c r="J23" s="365"/>
      <c r="K23" s="333"/>
      <c r="L23" s="456"/>
      <c r="M23" s="407" t="s">
        <v>543</v>
      </c>
      <c r="N23" s="487" t="s">
        <v>347</v>
      </c>
      <c r="O23" s="375">
        <v>500</v>
      </c>
      <c r="P23" s="577"/>
      <c r="Q23" s="326"/>
      <c r="R23" s="458"/>
      <c r="S23" s="496"/>
      <c r="T23" s="437"/>
      <c r="U23" s="425"/>
      <c r="V23" s="366"/>
      <c r="W23" s="390" t="s">
        <v>764</v>
      </c>
      <c r="X23" s="376"/>
      <c r="Y23" s="375">
        <v>350</v>
      </c>
      <c r="Z23" s="577"/>
    </row>
    <row r="24" spans="2:26" ht="18" customHeight="1">
      <c r="B24" s="328"/>
      <c r="C24" s="439" t="s">
        <v>534</v>
      </c>
      <c r="D24" s="480" t="s">
        <v>834</v>
      </c>
      <c r="E24" s="375">
        <v>1700</v>
      </c>
      <c r="F24" s="577"/>
      <c r="G24" s="329"/>
      <c r="H24" s="390"/>
      <c r="I24" s="484"/>
      <c r="J24" s="365"/>
      <c r="K24" s="333"/>
      <c r="L24" s="328"/>
      <c r="M24" s="390" t="s">
        <v>697</v>
      </c>
      <c r="N24" s="487" t="s">
        <v>347</v>
      </c>
      <c r="O24" s="375">
        <v>1800</v>
      </c>
      <c r="P24" s="577"/>
      <c r="Q24" s="328"/>
      <c r="R24" s="438"/>
      <c r="S24" s="484"/>
      <c r="T24" s="365"/>
      <c r="U24" s="388"/>
      <c r="V24" s="366"/>
      <c r="W24" s="381"/>
      <c r="X24" s="364"/>
      <c r="Y24" s="365"/>
      <c r="Z24" s="330"/>
    </row>
    <row r="25" spans="2:26" ht="18" customHeight="1">
      <c r="B25" s="328"/>
      <c r="C25" s="439" t="s">
        <v>535</v>
      </c>
      <c r="D25" s="480" t="s">
        <v>834</v>
      </c>
      <c r="E25" s="375">
        <v>1550</v>
      </c>
      <c r="F25" s="577"/>
      <c r="G25" s="329"/>
      <c r="H25" s="390"/>
      <c r="I25" s="484"/>
      <c r="J25" s="365"/>
      <c r="K25" s="333"/>
      <c r="L25" s="328"/>
      <c r="M25" s="390" t="s">
        <v>544</v>
      </c>
      <c r="N25" s="487" t="s">
        <v>347</v>
      </c>
      <c r="O25" s="375">
        <v>1300</v>
      </c>
      <c r="P25" s="577"/>
      <c r="Q25" s="328"/>
      <c r="R25" s="430"/>
      <c r="S25" s="484"/>
      <c r="T25" s="365"/>
      <c r="U25" s="388"/>
      <c r="V25" s="366"/>
      <c r="W25" s="381"/>
      <c r="X25" s="364"/>
      <c r="Y25" s="365"/>
      <c r="Z25" s="330"/>
    </row>
    <row r="26" spans="2:26" ht="18" customHeight="1">
      <c r="B26" s="328"/>
      <c r="C26" s="439" t="s">
        <v>536</v>
      </c>
      <c r="D26" s="480" t="s">
        <v>834</v>
      </c>
      <c r="E26" s="375">
        <v>3800</v>
      </c>
      <c r="F26" s="577"/>
      <c r="G26" s="329"/>
      <c r="H26" s="390"/>
      <c r="I26" s="484"/>
      <c r="J26" s="365"/>
      <c r="K26" s="333"/>
      <c r="L26" s="328"/>
      <c r="M26" s="390"/>
      <c r="N26" s="487"/>
      <c r="O26" s="375"/>
      <c r="P26" s="503"/>
      <c r="Q26" s="328"/>
      <c r="R26" s="430"/>
      <c r="S26" s="484"/>
      <c r="T26" s="365"/>
      <c r="U26" s="388"/>
      <c r="V26" s="366"/>
      <c r="W26" s="381"/>
      <c r="X26" s="364"/>
      <c r="Y26" s="365"/>
      <c r="Z26" s="330"/>
    </row>
    <row r="27" spans="2:26" ht="18" customHeight="1">
      <c r="B27" s="328"/>
      <c r="C27" s="439" t="s">
        <v>537</v>
      </c>
      <c r="D27" s="480" t="s">
        <v>680</v>
      </c>
      <c r="E27" s="375">
        <v>1050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65"/>
      <c r="P27" s="461"/>
      <c r="Q27" s="328"/>
      <c r="R27" s="430"/>
      <c r="S27" s="484"/>
      <c r="T27" s="365"/>
      <c r="U27" s="388"/>
      <c r="V27" s="366"/>
      <c r="W27" s="381"/>
      <c r="X27" s="364"/>
      <c r="Y27" s="365"/>
      <c r="Z27" s="330"/>
    </row>
    <row r="28" spans="2:26" ht="18" customHeight="1">
      <c r="B28" s="328"/>
      <c r="C28" s="439" t="s">
        <v>538</v>
      </c>
      <c r="D28" s="480" t="s">
        <v>680</v>
      </c>
      <c r="E28" s="375">
        <v>1700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461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39" t="s">
        <v>539</v>
      </c>
      <c r="D29" s="480" t="s">
        <v>834</v>
      </c>
      <c r="E29" s="375">
        <v>1450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461"/>
      <c r="Q29" s="328"/>
      <c r="R29" s="390"/>
      <c r="S29" s="487"/>
      <c r="T29" s="375"/>
      <c r="U29" s="388"/>
      <c r="V29" s="394"/>
      <c r="W29" s="390"/>
      <c r="X29" s="376"/>
      <c r="Y29" s="375"/>
      <c r="Z29" s="330"/>
    </row>
    <row r="30" spans="2:26" ht="18" customHeight="1">
      <c r="B30" s="328"/>
      <c r="C30" s="439" t="s">
        <v>540</v>
      </c>
      <c r="D30" s="480" t="s">
        <v>834</v>
      </c>
      <c r="E30" s="375">
        <v>2400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461"/>
      <c r="Q30" s="328"/>
      <c r="R30" s="390"/>
      <c r="S30" s="487"/>
      <c r="T30" s="375"/>
      <c r="U30" s="388"/>
      <c r="V30" s="394"/>
      <c r="W30" s="390"/>
      <c r="X30" s="376"/>
      <c r="Y30" s="375"/>
      <c r="Z30" s="330"/>
    </row>
    <row r="31" spans="2:26" ht="18" customHeight="1">
      <c r="B31" s="328"/>
      <c r="C31" s="439" t="s">
        <v>541</v>
      </c>
      <c r="D31" s="487" t="s">
        <v>837</v>
      </c>
      <c r="E31" s="375">
        <v>3350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46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418"/>
      <c r="D32" s="484"/>
      <c r="E32" s="375"/>
      <c r="F32" s="330"/>
      <c r="G32" s="329"/>
      <c r="H32" s="381"/>
      <c r="I32" s="484"/>
      <c r="J32" s="365"/>
      <c r="K32" s="333"/>
      <c r="L32" s="328"/>
      <c r="M32" s="390"/>
      <c r="N32" s="487"/>
      <c r="O32" s="365"/>
      <c r="P32" s="46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442"/>
      <c r="C33" s="434"/>
      <c r="D33" s="491"/>
      <c r="E33" s="435"/>
      <c r="F33" s="444"/>
      <c r="G33" s="445"/>
      <c r="H33" s="434"/>
      <c r="I33" s="491"/>
      <c r="J33" s="446"/>
      <c r="K33" s="443"/>
      <c r="L33" s="442"/>
      <c r="M33" s="447"/>
      <c r="N33" s="451"/>
      <c r="O33" s="448"/>
      <c r="P33" s="462"/>
      <c r="Q33" s="442"/>
      <c r="R33" s="447"/>
      <c r="S33" s="451"/>
      <c r="T33" s="448"/>
      <c r="U33" s="449"/>
      <c r="V33" s="450"/>
      <c r="W33" s="447"/>
      <c r="X33" s="451"/>
      <c r="Y33" s="448"/>
      <c r="Z33" s="444"/>
    </row>
    <row r="34" spans="2:26" ht="18" customHeight="1">
      <c r="B34" s="708" t="s">
        <v>3</v>
      </c>
      <c r="C34" s="879"/>
      <c r="D34" s="880"/>
      <c r="E34" s="452">
        <f>SUM(E22:E33)</f>
        <v>27450</v>
      </c>
      <c r="F34" s="453">
        <f>SUM(F22:F33)</f>
        <v>0</v>
      </c>
      <c r="G34" s="703" t="s">
        <v>3</v>
      </c>
      <c r="H34" s="703"/>
      <c r="I34" s="703"/>
      <c r="J34" s="452">
        <f>SUM(J22:J33)</f>
        <v>0</v>
      </c>
      <c r="K34" s="295">
        <f>SUM(K22:K33)</f>
        <v>0</v>
      </c>
      <c r="L34" s="708" t="s">
        <v>3</v>
      </c>
      <c r="M34" s="703"/>
      <c r="N34" s="703"/>
      <c r="O34" s="452">
        <f>SUM(O22:O33)</f>
        <v>4400</v>
      </c>
      <c r="P34" s="295">
        <f>SUM(P22:P33)</f>
        <v>0</v>
      </c>
      <c r="Q34" s="708" t="s">
        <v>3</v>
      </c>
      <c r="R34" s="703"/>
      <c r="S34" s="703"/>
      <c r="T34" s="452">
        <f>SUM(T22:T33)</f>
        <v>0</v>
      </c>
      <c r="U34" s="453">
        <f>SUM(U22:U33)</f>
        <v>0</v>
      </c>
      <c r="V34" s="703" t="s">
        <v>3</v>
      </c>
      <c r="W34" s="703"/>
      <c r="X34" s="703"/>
      <c r="Y34" s="452">
        <f>SUM(Y22:Y33)</f>
        <v>1350</v>
      </c>
      <c r="Z34" s="453">
        <f>SUM(Z22:Z33)</f>
        <v>0</v>
      </c>
    </row>
    <row r="35" spans="2:30" s="4" customFormat="1" ht="13.5" customHeight="1">
      <c r="B35" s="226" t="s">
        <v>831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711" t="s">
        <v>832</v>
      </c>
      <c r="C36" s="743"/>
      <c r="D36" s="743"/>
      <c r="E36" s="743"/>
      <c r="F36" s="743"/>
      <c r="G36" s="743"/>
      <c r="H36" s="743"/>
      <c r="I36" s="743"/>
      <c r="J36" s="743"/>
      <c r="K36" s="743"/>
      <c r="L36" s="743"/>
      <c r="M36" s="743"/>
      <c r="N36" s="743"/>
      <c r="O36" s="743"/>
      <c r="P36" s="743"/>
      <c r="Q36" s="743"/>
      <c r="R36" s="743"/>
      <c r="S36" s="743"/>
      <c r="T36" s="743"/>
      <c r="U36" s="743"/>
      <c r="V36" s="743"/>
      <c r="W36" s="743"/>
      <c r="X36" s="743"/>
      <c r="Y36" s="594"/>
      <c r="Z36" s="594"/>
      <c r="AA36" s="594"/>
      <c r="AB36" s="594"/>
      <c r="AC36" s="594"/>
    </row>
    <row r="37" spans="2:29" s="4" customFormat="1" ht="14.25" customHeight="1">
      <c r="B37" s="711" t="s">
        <v>829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594"/>
      <c r="Z37" s="594"/>
      <c r="AA37" s="594"/>
      <c r="AB37" s="594"/>
      <c r="AC37" s="594"/>
    </row>
    <row r="38" spans="2:29" s="4" customFormat="1" ht="13.5">
      <c r="B38" s="711" t="s">
        <v>830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689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710" t="str">
        <f>'岐阜県集計表'!O41</f>
        <v>（2021年2月現在）</v>
      </c>
      <c r="W40" s="742"/>
      <c r="X40" s="742"/>
      <c r="Y40" s="742"/>
      <c r="Z40" s="742"/>
    </row>
  </sheetData>
  <sheetProtection password="CCCF" sheet="1" selectLockedCells="1"/>
  <mergeCells count="61"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  <mergeCell ref="C20:E20"/>
    <mergeCell ref="Q34:S34"/>
    <mergeCell ref="V34:X34"/>
    <mergeCell ref="V21:Y21"/>
    <mergeCell ref="L19:N19"/>
    <mergeCell ref="G19:I19"/>
    <mergeCell ref="V19:X19"/>
    <mergeCell ref="V40:Z40"/>
    <mergeCell ref="B37:X37"/>
    <mergeCell ref="B34:D34"/>
    <mergeCell ref="G34:I34"/>
    <mergeCell ref="L34:N34"/>
    <mergeCell ref="B36:X36"/>
    <mergeCell ref="B38:X38"/>
    <mergeCell ref="O14:P14"/>
    <mergeCell ref="F14:G14"/>
    <mergeCell ref="O4:P4"/>
    <mergeCell ref="G13:I13"/>
    <mergeCell ref="Q13:S13"/>
    <mergeCell ref="L5:O5"/>
    <mergeCell ref="H4:I4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1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887">
        <f>SUM(O4+O14+O23)</f>
        <v>0</v>
      </c>
      <c r="W3" s="888"/>
      <c r="X3" s="888"/>
      <c r="Y3" s="888"/>
      <c r="Z3" s="479" t="s">
        <v>2</v>
      </c>
    </row>
    <row r="4" spans="2:49" ht="30" customHeight="1">
      <c r="B4" s="317" t="s">
        <v>292</v>
      </c>
      <c r="C4" s="707" t="s">
        <v>547</v>
      </c>
      <c r="D4" s="707"/>
      <c r="E4" s="707"/>
      <c r="F4" s="705" t="s">
        <v>17</v>
      </c>
      <c r="G4" s="705"/>
      <c r="H4" s="706">
        <f>SUM(E13+J13+O13+T13+Y13)</f>
        <v>15300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SUM(F13+K13+P13+U13+Z13)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555</v>
      </c>
      <c r="D6" s="584" t="s">
        <v>834</v>
      </c>
      <c r="E6" s="377">
        <v>6150</v>
      </c>
      <c r="F6" s="580"/>
      <c r="G6" s="318"/>
      <c r="H6" s="415"/>
      <c r="I6" s="485"/>
      <c r="J6" s="361"/>
      <c r="K6" s="423"/>
      <c r="L6" s="326"/>
      <c r="M6" s="424" t="s">
        <v>561</v>
      </c>
      <c r="N6" s="486" t="s">
        <v>347</v>
      </c>
      <c r="O6" s="377">
        <v>1200</v>
      </c>
      <c r="P6" s="580"/>
      <c r="Q6" s="326"/>
      <c r="R6" s="426"/>
      <c r="S6" s="485"/>
      <c r="T6" s="427"/>
      <c r="U6" s="425"/>
      <c r="V6" s="362"/>
      <c r="W6" s="380" t="s">
        <v>562</v>
      </c>
      <c r="X6" s="360"/>
      <c r="Y6" s="377">
        <v>750</v>
      </c>
      <c r="Z6" s="580"/>
    </row>
    <row r="7" spans="2:26" ht="18" customHeight="1">
      <c r="B7" s="328"/>
      <c r="C7" s="439" t="s">
        <v>556</v>
      </c>
      <c r="D7" s="487" t="s">
        <v>834</v>
      </c>
      <c r="E7" s="375">
        <v>1450</v>
      </c>
      <c r="F7" s="577"/>
      <c r="G7" s="329"/>
      <c r="H7" s="390"/>
      <c r="I7" s="484"/>
      <c r="J7" s="365"/>
      <c r="K7" s="333"/>
      <c r="L7" s="328"/>
      <c r="M7" s="390" t="s">
        <v>560</v>
      </c>
      <c r="N7" s="487" t="s">
        <v>347</v>
      </c>
      <c r="O7" s="375">
        <v>200</v>
      </c>
      <c r="P7" s="577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8" customHeight="1">
      <c r="B8" s="328"/>
      <c r="C8" s="439" t="s">
        <v>557</v>
      </c>
      <c r="D8" s="487" t="s">
        <v>834</v>
      </c>
      <c r="E8" s="375">
        <v>1400</v>
      </c>
      <c r="F8" s="577"/>
      <c r="G8" s="329"/>
      <c r="H8" s="381"/>
      <c r="I8" s="484"/>
      <c r="J8" s="365"/>
      <c r="K8" s="333"/>
      <c r="L8" s="328"/>
      <c r="M8" s="390" t="s">
        <v>558</v>
      </c>
      <c r="N8" s="487" t="s">
        <v>348</v>
      </c>
      <c r="O8" s="375">
        <v>400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8" customHeight="1">
      <c r="B9" s="328"/>
      <c r="C9" s="439" t="s">
        <v>558</v>
      </c>
      <c r="D9" s="487" t="s">
        <v>833</v>
      </c>
      <c r="E9" s="375">
        <v>1400</v>
      </c>
      <c r="F9" s="577"/>
      <c r="G9" s="329"/>
      <c r="H9" s="381"/>
      <c r="I9" s="484"/>
      <c r="J9" s="365"/>
      <c r="K9" s="333"/>
      <c r="L9" s="328"/>
      <c r="M9" s="390" t="s">
        <v>559</v>
      </c>
      <c r="N9" s="487" t="s">
        <v>347</v>
      </c>
      <c r="O9" s="375">
        <v>350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8" customHeight="1">
      <c r="B10" s="328"/>
      <c r="C10" s="439" t="s">
        <v>559</v>
      </c>
      <c r="D10" s="480" t="s">
        <v>665</v>
      </c>
      <c r="E10" s="375">
        <v>2000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75"/>
      <c r="P10" s="471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439"/>
      <c r="D11" s="480"/>
      <c r="E11" s="375"/>
      <c r="F11" s="330"/>
      <c r="G11" s="329"/>
      <c r="H11" s="390"/>
      <c r="I11" s="487"/>
      <c r="J11" s="375"/>
      <c r="K11" s="333"/>
      <c r="L11" s="328"/>
      <c r="M11" s="390"/>
      <c r="N11" s="487"/>
      <c r="O11" s="365"/>
      <c r="P11" s="388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8" customHeight="1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8" customHeight="1">
      <c r="B13" s="708" t="s">
        <v>3</v>
      </c>
      <c r="C13" s="883"/>
      <c r="D13" s="884"/>
      <c r="E13" s="452">
        <f>SUM(E6:E12)</f>
        <v>12400</v>
      </c>
      <c r="F13" s="453">
        <f>SUM(F6:F12)</f>
        <v>0</v>
      </c>
      <c r="G13" s="703" t="s">
        <v>3</v>
      </c>
      <c r="H13" s="703"/>
      <c r="I13" s="703"/>
      <c r="J13" s="452">
        <f>SUM(J6:J12)</f>
        <v>0</v>
      </c>
      <c r="K13" s="295">
        <f>SUM(K6:K12)</f>
        <v>0</v>
      </c>
      <c r="L13" s="708" t="s">
        <v>3</v>
      </c>
      <c r="M13" s="703"/>
      <c r="N13" s="703"/>
      <c r="O13" s="452">
        <f>SUM(O6:O12)</f>
        <v>2150</v>
      </c>
      <c r="P13" s="453">
        <f>SUM(P6:P12)</f>
        <v>0</v>
      </c>
      <c r="Q13" s="708" t="s">
        <v>3</v>
      </c>
      <c r="R13" s="703"/>
      <c r="S13" s="703"/>
      <c r="T13" s="452">
        <f>SUM(T6:T12)</f>
        <v>0</v>
      </c>
      <c r="U13" s="453">
        <f>SUM(U6:U12)</f>
        <v>0</v>
      </c>
      <c r="V13" s="703" t="s">
        <v>3</v>
      </c>
      <c r="W13" s="703"/>
      <c r="X13" s="703"/>
      <c r="Y13" s="452">
        <f>SUM(Y6:Y12)</f>
        <v>750</v>
      </c>
      <c r="Z13" s="453">
        <f>SUM(Z6:Z12)</f>
        <v>0</v>
      </c>
    </row>
    <row r="14" spans="2:49" ht="30" customHeight="1">
      <c r="B14" s="317" t="s">
        <v>292</v>
      </c>
      <c r="C14" s="707" t="s">
        <v>548</v>
      </c>
      <c r="D14" s="707"/>
      <c r="E14" s="707"/>
      <c r="F14" s="705" t="s">
        <v>17</v>
      </c>
      <c r="G14" s="705"/>
      <c r="H14" s="706">
        <f>SUM(E22+J22+O22+T22+Y22)</f>
        <v>10000</v>
      </c>
      <c r="I14" s="705"/>
      <c r="J14" s="160" t="s">
        <v>2</v>
      </c>
      <c r="K14" s="160" t="s">
        <v>275</v>
      </c>
      <c r="L14" s="161"/>
      <c r="M14" s="482" t="s">
        <v>274</v>
      </c>
      <c r="N14" s="161"/>
      <c r="O14" s="718">
        <f>SUM(F22+K22+P22+U22+Z22)</f>
        <v>0</v>
      </c>
      <c r="P14" s="719"/>
      <c r="Q14" s="720" t="s">
        <v>2</v>
      </c>
      <c r="R14" s="720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</row>
    <row r="15" spans="2:26" ht="18" customHeight="1">
      <c r="B15" s="708" t="s">
        <v>278</v>
      </c>
      <c r="C15" s="703"/>
      <c r="D15" s="703"/>
      <c r="E15" s="703"/>
      <c r="F15" s="332" t="s">
        <v>276</v>
      </c>
      <c r="G15" s="703" t="s">
        <v>279</v>
      </c>
      <c r="H15" s="703"/>
      <c r="I15" s="703"/>
      <c r="J15" s="704"/>
      <c r="K15" s="319" t="s">
        <v>276</v>
      </c>
      <c r="L15" s="708" t="s">
        <v>280</v>
      </c>
      <c r="M15" s="703"/>
      <c r="N15" s="703"/>
      <c r="O15" s="703"/>
      <c r="P15" s="332" t="s">
        <v>276</v>
      </c>
      <c r="Q15" s="708" t="s">
        <v>351</v>
      </c>
      <c r="R15" s="703"/>
      <c r="S15" s="703"/>
      <c r="T15" s="703"/>
      <c r="U15" s="332" t="s">
        <v>276</v>
      </c>
      <c r="V15" s="703" t="s">
        <v>277</v>
      </c>
      <c r="W15" s="703"/>
      <c r="X15" s="703"/>
      <c r="Y15" s="704"/>
      <c r="Z15" s="321" t="s">
        <v>276</v>
      </c>
    </row>
    <row r="16" spans="2:26" ht="18" customHeight="1">
      <c r="B16" s="326"/>
      <c r="C16" s="583" t="s">
        <v>550</v>
      </c>
      <c r="D16" s="584" t="s">
        <v>670</v>
      </c>
      <c r="E16" s="377">
        <v>3500</v>
      </c>
      <c r="F16" s="580"/>
      <c r="G16" s="318"/>
      <c r="H16" s="415" t="s">
        <v>550</v>
      </c>
      <c r="I16" s="485"/>
      <c r="J16" s="377">
        <v>250</v>
      </c>
      <c r="K16" s="580"/>
      <c r="L16" s="326"/>
      <c r="M16" s="424" t="s">
        <v>550</v>
      </c>
      <c r="N16" s="486" t="s">
        <v>347</v>
      </c>
      <c r="O16" s="377">
        <v>850</v>
      </c>
      <c r="P16" s="580"/>
      <c r="Q16" s="326"/>
      <c r="R16" s="426"/>
      <c r="S16" s="485"/>
      <c r="T16" s="427"/>
      <c r="U16" s="425"/>
      <c r="V16" s="362"/>
      <c r="W16" s="380" t="s">
        <v>550</v>
      </c>
      <c r="X16" s="360"/>
      <c r="Y16" s="377">
        <v>350</v>
      </c>
      <c r="Z16" s="580"/>
    </row>
    <row r="17" spans="2:26" ht="18" customHeight="1">
      <c r="B17" s="328"/>
      <c r="C17" s="439" t="s">
        <v>551</v>
      </c>
      <c r="D17" s="487" t="s">
        <v>837</v>
      </c>
      <c r="E17" s="375">
        <v>2900</v>
      </c>
      <c r="F17" s="577"/>
      <c r="G17" s="329"/>
      <c r="H17" s="381" t="s">
        <v>554</v>
      </c>
      <c r="I17" s="484"/>
      <c r="J17" s="375">
        <v>150</v>
      </c>
      <c r="K17" s="577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 t="s">
        <v>553</v>
      </c>
      <c r="X17" s="364"/>
      <c r="Y17" s="365">
        <v>150</v>
      </c>
      <c r="Z17" s="577"/>
    </row>
    <row r="18" spans="2:26" ht="18" customHeight="1">
      <c r="B18" s="328"/>
      <c r="C18" s="439" t="s">
        <v>552</v>
      </c>
      <c r="D18" s="487" t="s">
        <v>676</v>
      </c>
      <c r="E18" s="375">
        <v>850</v>
      </c>
      <c r="F18" s="577"/>
      <c r="G18" s="329"/>
      <c r="H18" s="381"/>
      <c r="I18" s="484"/>
      <c r="J18" s="375"/>
      <c r="K18" s="333"/>
      <c r="L18" s="328"/>
      <c r="M18" s="390"/>
      <c r="N18" s="487"/>
      <c r="O18" s="365"/>
      <c r="P18" s="388"/>
      <c r="Q18" s="328"/>
      <c r="R18" s="390"/>
      <c r="S18" s="487"/>
      <c r="T18" s="375"/>
      <c r="U18" s="388"/>
      <c r="V18" s="394"/>
      <c r="W18" s="390"/>
      <c r="X18" s="376"/>
      <c r="Y18" s="375"/>
      <c r="Z18" s="330"/>
    </row>
    <row r="19" spans="2:26" ht="18" customHeight="1">
      <c r="B19" s="328"/>
      <c r="C19" s="439" t="s">
        <v>553</v>
      </c>
      <c r="D19" s="487" t="s">
        <v>837</v>
      </c>
      <c r="E19" s="375">
        <v>1000</v>
      </c>
      <c r="F19" s="577"/>
      <c r="G19" s="329"/>
      <c r="H19" s="381"/>
      <c r="I19" s="484"/>
      <c r="J19" s="375"/>
      <c r="K19" s="333"/>
      <c r="L19" s="328"/>
      <c r="M19" s="390"/>
      <c r="N19" s="487"/>
      <c r="O19" s="365"/>
      <c r="P19" s="388"/>
      <c r="Q19" s="328"/>
      <c r="R19" s="390"/>
      <c r="S19" s="487"/>
      <c r="T19" s="375"/>
      <c r="U19" s="388"/>
      <c r="V19" s="394"/>
      <c r="W19" s="390"/>
      <c r="X19" s="376"/>
      <c r="Y19" s="375"/>
      <c r="Z19" s="330"/>
    </row>
    <row r="20" spans="2:26" ht="18" customHeight="1">
      <c r="B20" s="328"/>
      <c r="C20" s="439"/>
      <c r="D20" s="480"/>
      <c r="E20" s="375"/>
      <c r="F20" s="330"/>
      <c r="G20" s="329"/>
      <c r="H20" s="390"/>
      <c r="I20" s="487"/>
      <c r="J20" s="375"/>
      <c r="K20" s="469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8" customHeight="1">
      <c r="B21" s="442"/>
      <c r="C21" s="591"/>
      <c r="D21" s="589"/>
      <c r="E21" s="448"/>
      <c r="F21" s="444"/>
      <c r="G21" s="445"/>
      <c r="H21" s="434"/>
      <c r="I21" s="494"/>
      <c r="J21" s="435"/>
      <c r="K21" s="443"/>
      <c r="L21" s="442"/>
      <c r="M21" s="447"/>
      <c r="N21" s="497"/>
      <c r="O21" s="435"/>
      <c r="P21" s="449"/>
      <c r="Q21" s="442"/>
      <c r="R21" s="447"/>
      <c r="S21" s="497"/>
      <c r="T21" s="448"/>
      <c r="U21" s="449"/>
      <c r="V21" s="450"/>
      <c r="W21" s="447"/>
      <c r="X21" s="451"/>
      <c r="Y21" s="448"/>
      <c r="Z21" s="444"/>
    </row>
    <row r="22" spans="2:26" ht="18" customHeight="1">
      <c r="B22" s="708" t="s">
        <v>3</v>
      </c>
      <c r="C22" s="883"/>
      <c r="D22" s="884"/>
      <c r="E22" s="452">
        <f>SUM(E16:E21)</f>
        <v>8250</v>
      </c>
      <c r="F22" s="453">
        <f>SUM(F16:F21)</f>
        <v>0</v>
      </c>
      <c r="G22" s="703" t="s">
        <v>3</v>
      </c>
      <c r="H22" s="703"/>
      <c r="I22" s="703"/>
      <c r="J22" s="452">
        <f>SUM(J16:J21)</f>
        <v>400</v>
      </c>
      <c r="K22" s="295">
        <f>SUM(K16:K21)</f>
        <v>0</v>
      </c>
      <c r="L22" s="708" t="s">
        <v>3</v>
      </c>
      <c r="M22" s="703"/>
      <c r="N22" s="703"/>
      <c r="O22" s="452">
        <f>SUM(O16:O21)</f>
        <v>850</v>
      </c>
      <c r="P22" s="453">
        <f>SUM(P16:P21)</f>
        <v>0</v>
      </c>
      <c r="Q22" s="708" t="s">
        <v>3</v>
      </c>
      <c r="R22" s="703"/>
      <c r="S22" s="703"/>
      <c r="T22" s="452">
        <f>SUM(T16:T21)</f>
        <v>0</v>
      </c>
      <c r="U22" s="453">
        <f>SUM(U16:U21)</f>
        <v>0</v>
      </c>
      <c r="V22" s="703" t="s">
        <v>3</v>
      </c>
      <c r="W22" s="703"/>
      <c r="X22" s="703"/>
      <c r="Y22" s="452">
        <f>SUM(Y16:Y21)</f>
        <v>500</v>
      </c>
      <c r="Z22" s="453">
        <f>SUM(Z16:Z21)</f>
        <v>0</v>
      </c>
    </row>
    <row r="23" spans="2:49" ht="30" customHeight="1">
      <c r="B23" s="317" t="s">
        <v>292</v>
      </c>
      <c r="C23" s="707" t="s">
        <v>549</v>
      </c>
      <c r="D23" s="707"/>
      <c r="E23" s="707"/>
      <c r="F23" s="705" t="s">
        <v>17</v>
      </c>
      <c r="G23" s="705"/>
      <c r="H23" s="706">
        <f>SUM(E35+J35+O35+T35+Y35)</f>
        <v>14050</v>
      </c>
      <c r="I23" s="705"/>
      <c r="J23" s="160" t="s">
        <v>2</v>
      </c>
      <c r="K23" s="160" t="s">
        <v>275</v>
      </c>
      <c r="L23" s="161"/>
      <c r="M23" s="482" t="s">
        <v>274</v>
      </c>
      <c r="N23" s="161"/>
      <c r="O23" s="718">
        <f>SUM(F35+K35+P35+U35+Z35)</f>
        <v>0</v>
      </c>
      <c r="P23" s="719"/>
      <c r="Q23" s="720" t="s">
        <v>2</v>
      </c>
      <c r="R23" s="720"/>
      <c r="S23" s="317"/>
      <c r="T23" s="323"/>
      <c r="U23" s="323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</row>
    <row r="24" spans="2:26" ht="18" customHeight="1">
      <c r="B24" s="708" t="s">
        <v>278</v>
      </c>
      <c r="C24" s="703"/>
      <c r="D24" s="703"/>
      <c r="E24" s="703"/>
      <c r="F24" s="332" t="s">
        <v>276</v>
      </c>
      <c r="G24" s="703" t="s">
        <v>279</v>
      </c>
      <c r="H24" s="703"/>
      <c r="I24" s="703"/>
      <c r="J24" s="704"/>
      <c r="K24" s="319" t="s">
        <v>276</v>
      </c>
      <c r="L24" s="708" t="s">
        <v>280</v>
      </c>
      <c r="M24" s="703"/>
      <c r="N24" s="703"/>
      <c r="O24" s="703"/>
      <c r="P24" s="332" t="s">
        <v>276</v>
      </c>
      <c r="Q24" s="708" t="s">
        <v>351</v>
      </c>
      <c r="R24" s="703"/>
      <c r="S24" s="703"/>
      <c r="T24" s="703"/>
      <c r="U24" s="332" t="s">
        <v>276</v>
      </c>
      <c r="V24" s="703" t="s">
        <v>277</v>
      </c>
      <c r="W24" s="703"/>
      <c r="X24" s="703"/>
      <c r="Y24" s="704"/>
      <c r="Z24" s="321" t="s">
        <v>276</v>
      </c>
    </row>
    <row r="25" spans="2:26" ht="18" customHeight="1">
      <c r="B25" s="326"/>
      <c r="C25" s="583" t="s">
        <v>686</v>
      </c>
      <c r="D25" s="486" t="s">
        <v>834</v>
      </c>
      <c r="E25" s="377">
        <v>3600</v>
      </c>
      <c r="F25" s="580"/>
      <c r="G25" s="318"/>
      <c r="H25" s="415"/>
      <c r="I25" s="485"/>
      <c r="J25" s="361"/>
      <c r="K25" s="423"/>
      <c r="L25" s="326"/>
      <c r="M25" s="424" t="s">
        <v>570</v>
      </c>
      <c r="N25" s="486" t="s">
        <v>347</v>
      </c>
      <c r="O25" s="377">
        <v>1300</v>
      </c>
      <c r="P25" s="580"/>
      <c r="Q25" s="326"/>
      <c r="R25" s="440" t="s">
        <v>571</v>
      </c>
      <c r="S25" s="484" t="s">
        <v>458</v>
      </c>
      <c r="T25" s="365">
        <v>300</v>
      </c>
      <c r="U25" s="580"/>
      <c r="V25" s="362"/>
      <c r="W25" s="380" t="s">
        <v>573</v>
      </c>
      <c r="X25" s="360"/>
      <c r="Y25" s="377">
        <v>500</v>
      </c>
      <c r="Z25" s="580"/>
    </row>
    <row r="26" spans="2:26" ht="18" customHeight="1">
      <c r="B26" s="328"/>
      <c r="C26" s="439" t="s">
        <v>563</v>
      </c>
      <c r="D26" s="487" t="s">
        <v>834</v>
      </c>
      <c r="E26" s="375">
        <v>2200</v>
      </c>
      <c r="F26" s="577"/>
      <c r="G26" s="329"/>
      <c r="H26" s="390"/>
      <c r="I26" s="484"/>
      <c r="J26" s="365"/>
      <c r="K26" s="333"/>
      <c r="L26" s="328"/>
      <c r="M26" s="390" t="s">
        <v>569</v>
      </c>
      <c r="N26" s="487" t="s">
        <v>348</v>
      </c>
      <c r="O26" s="375">
        <v>650</v>
      </c>
      <c r="P26" s="577"/>
      <c r="Q26" s="328"/>
      <c r="R26" s="430" t="s">
        <v>572</v>
      </c>
      <c r="S26" s="487"/>
      <c r="T26" s="375">
        <v>200</v>
      </c>
      <c r="U26" s="577"/>
      <c r="V26" s="366"/>
      <c r="W26" s="381"/>
      <c r="X26" s="364"/>
      <c r="Y26" s="365"/>
      <c r="Z26" s="330"/>
    </row>
    <row r="27" spans="2:26" ht="18" customHeight="1">
      <c r="B27" s="328"/>
      <c r="C27" s="439" t="s">
        <v>564</v>
      </c>
      <c r="D27" s="487" t="s">
        <v>676</v>
      </c>
      <c r="E27" s="375">
        <v>750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75"/>
      <c r="P27" s="471"/>
      <c r="Q27" s="328"/>
      <c r="R27" s="430"/>
      <c r="S27" s="487"/>
      <c r="T27" s="375"/>
      <c r="U27" s="471"/>
      <c r="V27" s="394"/>
      <c r="W27" s="390"/>
      <c r="X27" s="376"/>
      <c r="Y27" s="375"/>
      <c r="Z27" s="330"/>
    </row>
    <row r="28" spans="2:26" ht="18" customHeight="1">
      <c r="B28" s="328"/>
      <c r="C28" s="439" t="s">
        <v>565</v>
      </c>
      <c r="D28" s="487" t="s">
        <v>837</v>
      </c>
      <c r="E28" s="375">
        <v>1250</v>
      </c>
      <c r="F28" s="577"/>
      <c r="G28" s="329"/>
      <c r="H28" s="390"/>
      <c r="I28" s="484"/>
      <c r="J28" s="365"/>
      <c r="K28" s="333"/>
      <c r="L28" s="328"/>
      <c r="M28" s="390"/>
      <c r="N28" s="487"/>
      <c r="O28" s="375"/>
      <c r="P28" s="471"/>
      <c r="Q28" s="328"/>
      <c r="R28" s="430"/>
      <c r="S28" s="487"/>
      <c r="T28" s="375"/>
      <c r="U28" s="471"/>
      <c r="V28" s="394"/>
      <c r="W28" s="390"/>
      <c r="X28" s="376"/>
      <c r="Y28" s="375"/>
      <c r="Z28" s="330"/>
    </row>
    <row r="29" spans="2:26" ht="18" customHeight="1">
      <c r="B29" s="328"/>
      <c r="C29" s="439" t="s">
        <v>566</v>
      </c>
      <c r="D29" s="487" t="s">
        <v>669</v>
      </c>
      <c r="E29" s="375">
        <v>550</v>
      </c>
      <c r="F29" s="577"/>
      <c r="G29" s="329"/>
      <c r="H29" s="390"/>
      <c r="I29" s="484"/>
      <c r="J29" s="365"/>
      <c r="K29" s="333"/>
      <c r="L29" s="328"/>
      <c r="M29" s="390"/>
      <c r="N29" s="487"/>
      <c r="O29" s="375"/>
      <c r="P29" s="471"/>
      <c r="Q29" s="328"/>
      <c r="R29" s="430"/>
      <c r="S29" s="487"/>
      <c r="T29" s="375"/>
      <c r="U29" s="388"/>
      <c r="V29" s="394"/>
      <c r="W29" s="390"/>
      <c r="X29" s="376"/>
      <c r="Y29" s="375"/>
      <c r="Z29" s="330"/>
    </row>
    <row r="30" spans="2:26" ht="18" customHeight="1">
      <c r="B30" s="328"/>
      <c r="C30" s="439" t="s">
        <v>567</v>
      </c>
      <c r="D30" s="487" t="s">
        <v>669</v>
      </c>
      <c r="E30" s="375">
        <v>500</v>
      </c>
      <c r="F30" s="577"/>
      <c r="G30" s="329"/>
      <c r="H30" s="390"/>
      <c r="I30" s="484"/>
      <c r="J30" s="365"/>
      <c r="K30" s="333"/>
      <c r="L30" s="328"/>
      <c r="M30" s="390"/>
      <c r="N30" s="487"/>
      <c r="O30" s="375"/>
      <c r="P30" s="471"/>
      <c r="Q30" s="328"/>
      <c r="R30" s="430"/>
      <c r="S30" s="484"/>
      <c r="T30" s="365"/>
      <c r="U30" s="388"/>
      <c r="V30" s="366"/>
      <c r="W30" s="381"/>
      <c r="X30" s="364"/>
      <c r="Y30" s="365"/>
      <c r="Z30" s="330"/>
    </row>
    <row r="31" spans="2:26" ht="18" customHeight="1">
      <c r="B31" s="328"/>
      <c r="C31" s="439" t="s">
        <v>568</v>
      </c>
      <c r="D31" s="487" t="s">
        <v>669</v>
      </c>
      <c r="E31" s="375">
        <v>650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75"/>
      <c r="P31" s="47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439" t="s">
        <v>569</v>
      </c>
      <c r="D32" s="487" t="s">
        <v>839</v>
      </c>
      <c r="E32" s="375">
        <v>1600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75"/>
      <c r="P32" s="47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439"/>
      <c r="D33" s="487"/>
      <c r="E33" s="375"/>
      <c r="F33" s="470"/>
      <c r="G33" s="329"/>
      <c r="H33" s="381"/>
      <c r="I33" s="484"/>
      <c r="J33" s="365"/>
      <c r="K33" s="333"/>
      <c r="L33" s="328"/>
      <c r="M33" s="390"/>
      <c r="N33" s="487"/>
      <c r="O33" s="375"/>
      <c r="P33" s="471"/>
      <c r="Q33" s="328"/>
      <c r="R33" s="390"/>
      <c r="S33" s="487"/>
      <c r="T33" s="375"/>
      <c r="U33" s="388"/>
      <c r="V33" s="394"/>
      <c r="W33" s="390"/>
      <c r="X33" s="376"/>
      <c r="Y33" s="375"/>
      <c r="Z33" s="330"/>
    </row>
    <row r="34" spans="2:26" ht="18" customHeight="1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8" customHeight="1">
      <c r="B35" s="708" t="s">
        <v>3</v>
      </c>
      <c r="C35" s="879"/>
      <c r="D35" s="880"/>
      <c r="E35" s="452">
        <f>SUM(E25:E34)</f>
        <v>11100</v>
      </c>
      <c r="F35" s="453">
        <f>SUM(F25:F34)</f>
        <v>0</v>
      </c>
      <c r="G35" s="703" t="s">
        <v>3</v>
      </c>
      <c r="H35" s="703"/>
      <c r="I35" s="703"/>
      <c r="J35" s="452">
        <f>SUM(J25:J34)</f>
        <v>0</v>
      </c>
      <c r="K35" s="295">
        <f>SUM(K25:K34)</f>
        <v>0</v>
      </c>
      <c r="L35" s="708" t="s">
        <v>3</v>
      </c>
      <c r="M35" s="703"/>
      <c r="N35" s="703"/>
      <c r="O35" s="452">
        <f>SUM(O25:O34)</f>
        <v>1950</v>
      </c>
      <c r="P35" s="453">
        <f>SUM(P25:P34)</f>
        <v>0</v>
      </c>
      <c r="Q35" s="708" t="s">
        <v>3</v>
      </c>
      <c r="R35" s="703"/>
      <c r="S35" s="703"/>
      <c r="T35" s="452">
        <f>SUM(T25:T34)</f>
        <v>500</v>
      </c>
      <c r="U35" s="453">
        <f>SUM(U25:U34)</f>
        <v>0</v>
      </c>
      <c r="V35" s="703" t="s">
        <v>3</v>
      </c>
      <c r="W35" s="703"/>
      <c r="X35" s="703"/>
      <c r="Y35" s="452">
        <f>SUM(Y25:Y34)</f>
        <v>500</v>
      </c>
      <c r="Z35" s="453">
        <f>SUM(Z25:Z34)</f>
        <v>0</v>
      </c>
    </row>
    <row r="36" spans="2:30" s="4" customFormat="1" ht="13.5" customHeight="1">
      <c r="B36" s="226" t="s">
        <v>831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711" t="s">
        <v>832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594"/>
      <c r="Z37" s="594"/>
      <c r="AA37" s="594"/>
      <c r="AB37" s="594"/>
      <c r="AC37" s="594"/>
    </row>
    <row r="38" spans="2:29" s="4" customFormat="1" ht="14.25" customHeight="1">
      <c r="B38" s="711" t="s">
        <v>829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9" s="4" customFormat="1" ht="13.5">
      <c r="B39" s="711" t="s">
        <v>830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689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710" t="str">
        <f>'岐阜県集計表'!O41</f>
        <v>（2021年2月現在）</v>
      </c>
      <c r="W41" s="742"/>
      <c r="X41" s="742"/>
      <c r="Y41" s="742"/>
      <c r="Z41" s="742"/>
    </row>
  </sheetData>
  <sheetProtection password="CCCF" sheet="1" selectLockedCells="1"/>
  <mergeCells count="61"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5:Y5"/>
    <mergeCell ref="B5:E5"/>
    <mergeCell ref="G5:J5"/>
    <mergeCell ref="L5:O5"/>
    <mergeCell ref="V13:X13"/>
    <mergeCell ref="Q13:S13"/>
    <mergeCell ref="L13:N13"/>
    <mergeCell ref="H4:I4"/>
    <mergeCell ref="Q14:R14"/>
    <mergeCell ref="G15:J15"/>
    <mergeCell ref="B13:D13"/>
    <mergeCell ref="F23:G23"/>
    <mergeCell ref="B22:D22"/>
    <mergeCell ref="C14:E14"/>
    <mergeCell ref="L35:N35"/>
    <mergeCell ref="Q35:S35"/>
    <mergeCell ref="B24:E24"/>
    <mergeCell ref="H23:I23"/>
    <mergeCell ref="G24:J24"/>
    <mergeCell ref="L24:O24"/>
    <mergeCell ref="Q24:T24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887">
        <f>SUM(O4+O24)</f>
        <v>0</v>
      </c>
      <c r="W3" s="888"/>
      <c r="X3" s="888"/>
      <c r="Y3" s="888"/>
      <c r="Z3" s="479" t="s">
        <v>2</v>
      </c>
    </row>
    <row r="4" spans="2:49" ht="30" customHeight="1">
      <c r="B4" s="317" t="s">
        <v>292</v>
      </c>
      <c r="C4" s="707" t="s">
        <v>574</v>
      </c>
      <c r="D4" s="707"/>
      <c r="E4" s="707"/>
      <c r="F4" s="705" t="s">
        <v>17</v>
      </c>
      <c r="G4" s="705"/>
      <c r="H4" s="706">
        <f>SUM(E23+J23+O23+T23+Y23)</f>
        <v>21150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SUM(F23+K23+P23+U23+Z23)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575</v>
      </c>
      <c r="D6" s="486" t="s">
        <v>834</v>
      </c>
      <c r="E6" s="377">
        <v>2450</v>
      </c>
      <c r="F6" s="580"/>
      <c r="G6" s="318"/>
      <c r="H6" s="415"/>
      <c r="I6" s="485"/>
      <c r="J6" s="361"/>
      <c r="K6" s="423"/>
      <c r="L6" s="326"/>
      <c r="M6" s="424" t="s">
        <v>589</v>
      </c>
      <c r="N6" s="486" t="s">
        <v>347</v>
      </c>
      <c r="O6" s="377">
        <v>1150</v>
      </c>
      <c r="P6" s="580"/>
      <c r="Q6" s="326"/>
      <c r="R6" s="430" t="s">
        <v>582</v>
      </c>
      <c r="S6" s="484"/>
      <c r="T6" s="365">
        <v>250</v>
      </c>
      <c r="U6" s="580"/>
      <c r="V6" s="362"/>
      <c r="W6" s="380" t="s">
        <v>589</v>
      </c>
      <c r="X6" s="360"/>
      <c r="Y6" s="377">
        <v>1300</v>
      </c>
      <c r="Z6" s="580"/>
    </row>
    <row r="7" spans="2:26" ht="18" customHeight="1">
      <c r="B7" s="328"/>
      <c r="C7" s="439" t="s">
        <v>576</v>
      </c>
      <c r="D7" s="487" t="s">
        <v>834</v>
      </c>
      <c r="E7" s="375">
        <v>1600</v>
      </c>
      <c r="F7" s="577"/>
      <c r="G7" s="329"/>
      <c r="H7" s="390"/>
      <c r="I7" s="484"/>
      <c r="J7" s="365"/>
      <c r="K7" s="333"/>
      <c r="L7" s="328"/>
      <c r="M7" s="390"/>
      <c r="N7" s="487"/>
      <c r="O7" s="365"/>
      <c r="P7" s="471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8" customHeight="1">
      <c r="B8" s="328"/>
      <c r="C8" s="439" t="s">
        <v>577</v>
      </c>
      <c r="D8" s="487" t="s">
        <v>834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471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8" customHeight="1">
      <c r="B9" s="328"/>
      <c r="C9" s="439" t="s">
        <v>578</v>
      </c>
      <c r="D9" s="487" t="s">
        <v>837</v>
      </c>
      <c r="E9" s="375">
        <v>3000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471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8" customHeight="1">
      <c r="B10" s="328"/>
      <c r="C10" s="439" t="s">
        <v>579</v>
      </c>
      <c r="D10" s="487" t="s">
        <v>837</v>
      </c>
      <c r="E10" s="375">
        <v>1450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8" customHeight="1">
      <c r="B11" s="328"/>
      <c r="C11" s="439" t="s">
        <v>580</v>
      </c>
      <c r="D11" s="487" t="s">
        <v>837</v>
      </c>
      <c r="E11" s="375">
        <v>1450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8" customHeight="1">
      <c r="B12" s="328"/>
      <c r="C12" s="439" t="s">
        <v>581</v>
      </c>
      <c r="D12" s="487" t="s">
        <v>669</v>
      </c>
      <c r="E12" s="375">
        <v>600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8" customHeight="1">
      <c r="B13" s="328"/>
      <c r="C13" s="439" t="s">
        <v>582</v>
      </c>
      <c r="D13" s="487" t="s">
        <v>673</v>
      </c>
      <c r="E13" s="375">
        <v>700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4"/>
      <c r="T13" s="365"/>
      <c r="U13" s="388"/>
      <c r="V13" s="366"/>
      <c r="W13" s="381"/>
      <c r="X13" s="364"/>
      <c r="Y13" s="365"/>
      <c r="Z13" s="330"/>
    </row>
    <row r="14" spans="2:26" ht="18" customHeight="1">
      <c r="B14" s="328"/>
      <c r="C14" s="439" t="s">
        <v>583</v>
      </c>
      <c r="D14" s="487" t="s">
        <v>845</v>
      </c>
      <c r="E14" s="375">
        <v>2000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471"/>
      <c r="V14" s="366"/>
      <c r="W14" s="381"/>
      <c r="X14" s="364"/>
      <c r="Y14" s="365"/>
      <c r="Z14" s="330"/>
    </row>
    <row r="15" spans="2:26" ht="18" customHeight="1">
      <c r="B15" s="328"/>
      <c r="C15" s="439" t="s">
        <v>584</v>
      </c>
      <c r="D15" s="487" t="s">
        <v>669</v>
      </c>
      <c r="E15" s="375">
        <v>950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4"/>
      <c r="T15" s="365"/>
      <c r="U15" s="388"/>
      <c r="V15" s="366"/>
      <c r="W15" s="381"/>
      <c r="X15" s="488"/>
      <c r="Y15" s="365"/>
      <c r="Z15" s="330"/>
    </row>
    <row r="16" spans="2:26" ht="18" customHeight="1">
      <c r="B16" s="328"/>
      <c r="C16" s="439" t="s">
        <v>585</v>
      </c>
      <c r="D16" s="487" t="s">
        <v>669</v>
      </c>
      <c r="E16" s="375">
        <v>300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4"/>
      <c r="T16" s="365"/>
      <c r="U16" s="388"/>
      <c r="V16" s="366"/>
      <c r="W16" s="381"/>
      <c r="X16" s="364"/>
      <c r="Y16" s="365"/>
      <c r="Z16" s="330"/>
    </row>
    <row r="17" spans="2:26" ht="18" customHeight="1">
      <c r="B17" s="328"/>
      <c r="C17" s="439" t="s">
        <v>586</v>
      </c>
      <c r="D17" s="487" t="s">
        <v>669</v>
      </c>
      <c r="E17" s="375">
        <v>250</v>
      </c>
      <c r="F17" s="577"/>
      <c r="G17" s="329"/>
      <c r="H17" s="390"/>
      <c r="I17" s="484"/>
      <c r="J17" s="365"/>
      <c r="K17" s="333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8" customHeight="1">
      <c r="B18" s="328"/>
      <c r="C18" s="439" t="s">
        <v>587</v>
      </c>
      <c r="D18" s="487" t="s">
        <v>669</v>
      </c>
      <c r="E18" s="375">
        <v>1350</v>
      </c>
      <c r="F18" s="577"/>
      <c r="G18" s="329"/>
      <c r="H18" s="390"/>
      <c r="I18" s="484"/>
      <c r="J18" s="365"/>
      <c r="K18" s="333"/>
      <c r="L18" s="328"/>
      <c r="M18" s="390"/>
      <c r="N18" s="487"/>
      <c r="O18" s="365"/>
      <c r="P18" s="388"/>
      <c r="Q18" s="328"/>
      <c r="R18" s="430"/>
      <c r="S18" s="484"/>
      <c r="T18" s="365"/>
      <c r="U18" s="388"/>
      <c r="V18" s="366"/>
      <c r="W18" s="381"/>
      <c r="X18" s="364"/>
      <c r="Y18" s="365"/>
      <c r="Z18" s="330"/>
    </row>
    <row r="19" spans="2:26" ht="18" customHeight="1">
      <c r="B19" s="328"/>
      <c r="C19" s="439" t="s">
        <v>588</v>
      </c>
      <c r="D19" s="487" t="s">
        <v>837</v>
      </c>
      <c r="E19" s="375">
        <v>750</v>
      </c>
      <c r="F19" s="577"/>
      <c r="G19" s="329"/>
      <c r="H19" s="390"/>
      <c r="I19" s="484"/>
      <c r="J19" s="365"/>
      <c r="K19" s="333"/>
      <c r="L19" s="328"/>
      <c r="M19" s="390"/>
      <c r="N19" s="487"/>
      <c r="O19" s="365"/>
      <c r="P19" s="388"/>
      <c r="Q19" s="328"/>
      <c r="R19" s="430"/>
      <c r="S19" s="484"/>
      <c r="T19" s="365"/>
      <c r="U19" s="388"/>
      <c r="V19" s="366"/>
      <c r="W19" s="381"/>
      <c r="X19" s="364"/>
      <c r="Y19" s="365"/>
      <c r="Z19" s="330"/>
    </row>
    <row r="20" spans="2:26" ht="18" customHeight="1">
      <c r="B20" s="328"/>
      <c r="C20" s="439"/>
      <c r="D20" s="487"/>
      <c r="E20" s="375"/>
      <c r="F20" s="330"/>
      <c r="G20" s="329"/>
      <c r="H20" s="381"/>
      <c r="I20" s="484"/>
      <c r="J20" s="365"/>
      <c r="K20" s="333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8" customHeight="1">
      <c r="B21" s="328"/>
      <c r="C21" s="439"/>
      <c r="D21" s="487"/>
      <c r="E21" s="375"/>
      <c r="F21" s="330"/>
      <c r="G21" s="329"/>
      <c r="H21" s="381"/>
      <c r="I21" s="484"/>
      <c r="J21" s="365"/>
      <c r="K21" s="333"/>
      <c r="L21" s="328"/>
      <c r="M21" s="390"/>
      <c r="N21" s="489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8" customHeight="1">
      <c r="B22" s="442"/>
      <c r="C22" s="447"/>
      <c r="D22" s="589"/>
      <c r="E22" s="448"/>
      <c r="F22" s="444"/>
      <c r="G22" s="445"/>
      <c r="H22" s="434"/>
      <c r="I22" s="491"/>
      <c r="J22" s="446"/>
      <c r="K22" s="443"/>
      <c r="L22" s="442"/>
      <c r="M22" s="447"/>
      <c r="N22" s="451"/>
      <c r="O22" s="448"/>
      <c r="P22" s="449"/>
      <c r="Q22" s="442"/>
      <c r="R22" s="447"/>
      <c r="S22" s="451"/>
      <c r="T22" s="448"/>
      <c r="U22" s="449"/>
      <c r="V22" s="450"/>
      <c r="W22" s="447"/>
      <c r="X22" s="451"/>
      <c r="Y22" s="448"/>
      <c r="Z22" s="444"/>
    </row>
    <row r="23" spans="2:26" ht="18" customHeight="1">
      <c r="B23" s="708" t="s">
        <v>3</v>
      </c>
      <c r="C23" s="883"/>
      <c r="D23" s="884"/>
      <c r="E23" s="452">
        <f>SUM(E6:E22)</f>
        <v>18450</v>
      </c>
      <c r="F23" s="453">
        <f>SUM(F6:F22)</f>
        <v>0</v>
      </c>
      <c r="G23" s="703" t="s">
        <v>3</v>
      </c>
      <c r="H23" s="703"/>
      <c r="I23" s="703"/>
      <c r="J23" s="452">
        <f>SUM(J6:J22)</f>
        <v>0</v>
      </c>
      <c r="K23" s="295">
        <f>SUM(K6:K22)</f>
        <v>0</v>
      </c>
      <c r="L23" s="708" t="s">
        <v>3</v>
      </c>
      <c r="M23" s="703"/>
      <c r="N23" s="703"/>
      <c r="O23" s="452">
        <f>SUM(O6:O22)</f>
        <v>1150</v>
      </c>
      <c r="P23" s="453">
        <f>SUM(P6:P22)</f>
        <v>0</v>
      </c>
      <c r="Q23" s="708" t="s">
        <v>3</v>
      </c>
      <c r="R23" s="703"/>
      <c r="S23" s="703"/>
      <c r="T23" s="452">
        <f>SUM(T6:T22)</f>
        <v>250</v>
      </c>
      <c r="U23" s="453">
        <f>SUM(U6:U22)</f>
        <v>0</v>
      </c>
      <c r="V23" s="703" t="s">
        <v>3</v>
      </c>
      <c r="W23" s="703"/>
      <c r="X23" s="703"/>
      <c r="Y23" s="452">
        <f>SUM(Y6:Y22)</f>
        <v>1300</v>
      </c>
      <c r="Z23" s="453">
        <f>SUM(Z6:Z22)</f>
        <v>0</v>
      </c>
    </row>
    <row r="24" spans="2:49" ht="30" customHeight="1">
      <c r="B24" s="317" t="s">
        <v>292</v>
      </c>
      <c r="C24" s="707" t="s">
        <v>590</v>
      </c>
      <c r="D24" s="707"/>
      <c r="E24" s="707"/>
      <c r="F24" s="705" t="s">
        <v>17</v>
      </c>
      <c r="G24" s="705"/>
      <c r="H24" s="706">
        <f>SUM(E36+J36+O36+T36+Y36)</f>
        <v>10350</v>
      </c>
      <c r="I24" s="705"/>
      <c r="J24" s="160" t="s">
        <v>2</v>
      </c>
      <c r="K24" s="160" t="s">
        <v>275</v>
      </c>
      <c r="L24" s="161"/>
      <c r="M24" s="482" t="s">
        <v>274</v>
      </c>
      <c r="N24" s="161"/>
      <c r="O24" s="718">
        <f>SUM(F36+K36+P36+U36+Z36)</f>
        <v>0</v>
      </c>
      <c r="P24" s="719"/>
      <c r="Q24" s="720" t="s">
        <v>2</v>
      </c>
      <c r="R24" s="720"/>
      <c r="S24" s="317"/>
      <c r="T24" s="323"/>
      <c r="U24" s="323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</row>
    <row r="25" spans="2:26" ht="18" customHeight="1">
      <c r="B25" s="708" t="s">
        <v>278</v>
      </c>
      <c r="C25" s="703"/>
      <c r="D25" s="703"/>
      <c r="E25" s="703"/>
      <c r="F25" s="332" t="s">
        <v>276</v>
      </c>
      <c r="G25" s="703" t="s">
        <v>279</v>
      </c>
      <c r="H25" s="703"/>
      <c r="I25" s="703"/>
      <c r="J25" s="704"/>
      <c r="K25" s="319" t="s">
        <v>276</v>
      </c>
      <c r="L25" s="708" t="s">
        <v>280</v>
      </c>
      <c r="M25" s="703"/>
      <c r="N25" s="703"/>
      <c r="O25" s="703"/>
      <c r="P25" s="332" t="s">
        <v>276</v>
      </c>
      <c r="Q25" s="708" t="s">
        <v>351</v>
      </c>
      <c r="R25" s="703"/>
      <c r="S25" s="703"/>
      <c r="T25" s="703"/>
      <c r="U25" s="332" t="s">
        <v>276</v>
      </c>
      <c r="V25" s="703" t="s">
        <v>277</v>
      </c>
      <c r="W25" s="703"/>
      <c r="X25" s="703"/>
      <c r="Y25" s="704"/>
      <c r="Z25" s="321" t="s">
        <v>276</v>
      </c>
    </row>
    <row r="26" spans="2:26" ht="18" customHeight="1">
      <c r="B26" s="326"/>
      <c r="C26" s="583" t="s">
        <v>592</v>
      </c>
      <c r="D26" s="486" t="s">
        <v>672</v>
      </c>
      <c r="E26" s="377">
        <v>1050</v>
      </c>
      <c r="F26" s="580"/>
      <c r="G26" s="318"/>
      <c r="H26" s="415"/>
      <c r="I26" s="485"/>
      <c r="J26" s="377"/>
      <c r="K26" s="423"/>
      <c r="L26" s="326"/>
      <c r="M26" s="424"/>
      <c r="N26" s="486"/>
      <c r="O26" s="377"/>
      <c r="P26" s="425"/>
      <c r="Q26" s="326"/>
      <c r="R26" s="426" t="s">
        <v>600</v>
      </c>
      <c r="S26" s="486" t="s">
        <v>291</v>
      </c>
      <c r="T26" s="441">
        <v>650</v>
      </c>
      <c r="U26" s="580"/>
      <c r="V26" s="399"/>
      <c r="W26" s="390" t="s">
        <v>595</v>
      </c>
      <c r="X26" s="376"/>
      <c r="Y26" s="375">
        <v>550</v>
      </c>
      <c r="Z26" s="580"/>
    </row>
    <row r="27" spans="2:26" ht="18" customHeight="1">
      <c r="B27" s="328"/>
      <c r="C27" s="439" t="s">
        <v>593</v>
      </c>
      <c r="D27" s="487" t="s">
        <v>678</v>
      </c>
      <c r="E27" s="375">
        <v>400</v>
      </c>
      <c r="F27" s="577"/>
      <c r="G27" s="329"/>
      <c r="H27" s="390"/>
      <c r="I27" s="484"/>
      <c r="J27" s="375"/>
      <c r="K27" s="333"/>
      <c r="L27" s="328"/>
      <c r="M27" s="390"/>
      <c r="N27" s="487"/>
      <c r="O27" s="375"/>
      <c r="P27" s="388"/>
      <c r="Q27" s="328"/>
      <c r="R27" s="430"/>
      <c r="S27" s="487"/>
      <c r="T27" s="375"/>
      <c r="U27" s="388"/>
      <c r="V27" s="394"/>
      <c r="W27" s="390" t="s">
        <v>597</v>
      </c>
      <c r="X27" s="376"/>
      <c r="Y27" s="375">
        <v>150</v>
      </c>
      <c r="Z27" s="577"/>
    </row>
    <row r="28" spans="2:26" ht="18" customHeight="1">
      <c r="B28" s="328"/>
      <c r="C28" s="439" t="s">
        <v>594</v>
      </c>
      <c r="D28" s="487" t="s">
        <v>837</v>
      </c>
      <c r="E28" s="375">
        <v>550</v>
      </c>
      <c r="F28" s="577"/>
      <c r="G28" s="329"/>
      <c r="H28" s="381"/>
      <c r="I28" s="484"/>
      <c r="J28" s="375"/>
      <c r="K28" s="333"/>
      <c r="L28" s="328"/>
      <c r="M28" s="390"/>
      <c r="N28" s="487"/>
      <c r="O28" s="37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39" t="s">
        <v>595</v>
      </c>
      <c r="D29" s="487" t="s">
        <v>837</v>
      </c>
      <c r="E29" s="375">
        <v>1950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388"/>
      <c r="Q29" s="328"/>
      <c r="R29" s="390"/>
      <c r="S29" s="487"/>
      <c r="T29" s="375"/>
      <c r="U29" s="388"/>
      <c r="V29" s="394"/>
      <c r="W29" s="390"/>
      <c r="X29" s="376"/>
      <c r="Y29" s="375"/>
      <c r="Z29" s="470"/>
    </row>
    <row r="30" spans="2:26" ht="18" customHeight="1">
      <c r="B30" s="328"/>
      <c r="C30" s="439" t="s">
        <v>596</v>
      </c>
      <c r="D30" s="487" t="s">
        <v>837</v>
      </c>
      <c r="E30" s="375">
        <v>900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388"/>
      <c r="Q30" s="328"/>
      <c r="R30" s="390"/>
      <c r="S30" s="487"/>
      <c r="T30" s="375"/>
      <c r="U30" s="388"/>
      <c r="V30" s="394"/>
      <c r="W30" s="390"/>
      <c r="X30" s="376"/>
      <c r="Y30" s="375"/>
      <c r="Z30" s="470"/>
    </row>
    <row r="31" spans="2:26" ht="18" customHeight="1">
      <c r="B31" s="328"/>
      <c r="C31" s="439" t="s">
        <v>597</v>
      </c>
      <c r="D31" s="487" t="s">
        <v>837</v>
      </c>
      <c r="E31" s="375">
        <v>2100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/>
      <c r="S31" s="487"/>
      <c r="T31" s="375"/>
      <c r="U31" s="388"/>
      <c r="V31" s="394"/>
      <c r="W31" s="390"/>
      <c r="X31" s="376"/>
      <c r="Y31" s="375"/>
      <c r="Z31" s="470"/>
    </row>
    <row r="32" spans="2:26" ht="18" customHeight="1">
      <c r="B32" s="328"/>
      <c r="C32" s="439" t="s">
        <v>598</v>
      </c>
      <c r="D32" s="487" t="s">
        <v>676</v>
      </c>
      <c r="E32" s="375">
        <v>1050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65"/>
      <c r="P32" s="388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418" t="s">
        <v>599</v>
      </c>
      <c r="D33" s="484" t="s">
        <v>681</v>
      </c>
      <c r="E33" s="375">
        <v>1000</v>
      </c>
      <c r="F33" s="577"/>
      <c r="G33" s="329"/>
      <c r="H33" s="381"/>
      <c r="I33" s="484"/>
      <c r="J33" s="365"/>
      <c r="K33" s="333"/>
      <c r="L33" s="328"/>
      <c r="M33" s="390"/>
      <c r="N33" s="487"/>
      <c r="O33" s="365"/>
      <c r="P33" s="388"/>
      <c r="Q33" s="328"/>
      <c r="R33" s="390"/>
      <c r="S33" s="487"/>
      <c r="T33" s="375"/>
      <c r="U33" s="388"/>
      <c r="V33" s="394"/>
      <c r="W33" s="439"/>
      <c r="X33" s="376"/>
      <c r="Y33" s="375"/>
      <c r="Z33" s="330"/>
    </row>
    <row r="34" spans="2:26" ht="18" customHeight="1">
      <c r="B34" s="328"/>
      <c r="C34" s="418"/>
      <c r="D34" s="475"/>
      <c r="E34" s="375"/>
      <c r="F34" s="330"/>
      <c r="G34" s="329"/>
      <c r="H34" s="390"/>
      <c r="I34" s="484"/>
      <c r="J34" s="365"/>
      <c r="K34" s="333"/>
      <c r="L34" s="328"/>
      <c r="M34" s="390"/>
      <c r="N34" s="487"/>
      <c r="O34" s="365"/>
      <c r="P34" s="388"/>
      <c r="Q34" s="328"/>
      <c r="R34" s="430"/>
      <c r="S34" s="484"/>
      <c r="T34" s="365"/>
      <c r="U34" s="388"/>
      <c r="V34" s="366"/>
      <c r="W34" s="381"/>
      <c r="X34" s="364"/>
      <c r="Y34" s="365"/>
      <c r="Z34" s="330"/>
    </row>
    <row r="35" spans="2:26" ht="18" customHeight="1">
      <c r="B35" s="442"/>
      <c r="C35" s="454"/>
      <c r="D35" s="491"/>
      <c r="E35" s="448"/>
      <c r="F35" s="444"/>
      <c r="G35" s="445"/>
      <c r="H35" s="434"/>
      <c r="I35" s="494"/>
      <c r="J35" s="435"/>
      <c r="K35" s="443"/>
      <c r="L35" s="442"/>
      <c r="M35" s="447"/>
      <c r="N35" s="497"/>
      <c r="O35" s="435"/>
      <c r="P35" s="449"/>
      <c r="Q35" s="442"/>
      <c r="R35" s="447"/>
      <c r="S35" s="497"/>
      <c r="T35" s="448"/>
      <c r="U35" s="449"/>
      <c r="V35" s="450"/>
      <c r="W35" s="447"/>
      <c r="X35" s="451"/>
      <c r="Y35" s="448"/>
      <c r="Z35" s="444"/>
    </row>
    <row r="36" spans="2:26" ht="18" customHeight="1">
      <c r="B36" s="708" t="s">
        <v>3</v>
      </c>
      <c r="C36" s="879"/>
      <c r="D36" s="880"/>
      <c r="E36" s="452">
        <f>SUM(E26:E35)</f>
        <v>9000</v>
      </c>
      <c r="F36" s="453">
        <f>SUM(F26:F35)</f>
        <v>0</v>
      </c>
      <c r="G36" s="703" t="s">
        <v>3</v>
      </c>
      <c r="H36" s="703"/>
      <c r="I36" s="703"/>
      <c r="J36" s="452">
        <f>SUM(J26:J35)</f>
        <v>0</v>
      </c>
      <c r="K36" s="295">
        <f>SUM(K26:K35)</f>
        <v>0</v>
      </c>
      <c r="L36" s="708" t="s">
        <v>3</v>
      </c>
      <c r="M36" s="703"/>
      <c r="N36" s="703"/>
      <c r="O36" s="452">
        <f>SUM(O26:O35)</f>
        <v>0</v>
      </c>
      <c r="P36" s="453">
        <f>SUM(P26:P35)</f>
        <v>0</v>
      </c>
      <c r="Q36" s="708" t="s">
        <v>3</v>
      </c>
      <c r="R36" s="703"/>
      <c r="S36" s="703"/>
      <c r="T36" s="452">
        <f>SUM(T26:T35)</f>
        <v>650</v>
      </c>
      <c r="U36" s="453">
        <f>SUM(U26:U35)</f>
        <v>0</v>
      </c>
      <c r="V36" s="703" t="s">
        <v>3</v>
      </c>
      <c r="W36" s="703"/>
      <c r="X36" s="703"/>
      <c r="Y36" s="452">
        <f>SUM(Y26:Y35)</f>
        <v>700</v>
      </c>
      <c r="Z36" s="453">
        <f>SUM(Z26:Z35)</f>
        <v>0</v>
      </c>
    </row>
    <row r="37" spans="2:30" s="4" customFormat="1" ht="13.5" customHeight="1">
      <c r="B37" s="226" t="s">
        <v>831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711" t="s">
        <v>832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9" s="4" customFormat="1" ht="14.25" customHeight="1">
      <c r="B39" s="711" t="s">
        <v>829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594"/>
      <c r="Z39" s="594"/>
      <c r="AA39" s="594"/>
      <c r="AB39" s="594"/>
      <c r="AC39" s="594"/>
    </row>
    <row r="40" spans="2:29" s="4" customFormat="1" ht="13.5">
      <c r="B40" s="711" t="s">
        <v>830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7" ht="16.5" customHeight="1">
      <c r="B42" s="316" t="s">
        <v>689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710" t="str">
        <f>'岐阜県集計表'!O41</f>
        <v>（2021年2月現在）</v>
      </c>
      <c r="W42" s="742"/>
      <c r="X42" s="742"/>
      <c r="Y42" s="742"/>
      <c r="Z42" s="742"/>
      <c r="AA42" s="473"/>
    </row>
    <row r="43" ht="16.5" customHeight="1"/>
  </sheetData>
  <sheetProtection password="CCCF" sheet="1" selectLockedCells="1"/>
  <mergeCells count="46"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Q25:T25"/>
    <mergeCell ref="G23:I23"/>
    <mergeCell ref="L23:N23"/>
    <mergeCell ref="Q23:S23"/>
    <mergeCell ref="G36:I36"/>
    <mergeCell ref="L36:N36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887">
        <f>SUM(O4+O20)</f>
        <v>0</v>
      </c>
      <c r="W3" s="888"/>
      <c r="X3" s="888"/>
      <c r="Y3" s="888"/>
      <c r="Z3" s="479" t="s">
        <v>2</v>
      </c>
    </row>
    <row r="4" spans="2:49" ht="30" customHeight="1">
      <c r="B4" s="317" t="s">
        <v>292</v>
      </c>
      <c r="C4" s="707" t="s">
        <v>591</v>
      </c>
      <c r="D4" s="707"/>
      <c r="E4" s="707"/>
      <c r="F4" s="705" t="s">
        <v>17</v>
      </c>
      <c r="G4" s="705"/>
      <c r="H4" s="706">
        <f>SUM(E19+J19+O19+T19+Y19)</f>
        <v>24200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SUM(F19+K19+P19+U19+Z19)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421" t="s">
        <v>602</v>
      </c>
      <c r="D6" s="486" t="s">
        <v>665</v>
      </c>
      <c r="E6" s="377">
        <v>10200</v>
      </c>
      <c r="F6" s="580"/>
      <c r="G6" s="318"/>
      <c r="H6" s="424"/>
      <c r="I6" s="486"/>
      <c r="J6" s="377"/>
      <c r="K6" s="579"/>
      <c r="L6" s="326"/>
      <c r="M6" s="424" t="s">
        <v>613</v>
      </c>
      <c r="N6" s="486"/>
      <c r="O6" s="377">
        <v>650</v>
      </c>
      <c r="P6" s="580"/>
      <c r="Q6" s="326"/>
      <c r="R6" s="426" t="s">
        <v>602</v>
      </c>
      <c r="S6" s="485"/>
      <c r="T6" s="441">
        <v>1900</v>
      </c>
      <c r="U6" s="580"/>
      <c r="V6" s="362"/>
      <c r="W6" s="381" t="s">
        <v>846</v>
      </c>
      <c r="X6" s="364"/>
      <c r="Y6" s="375">
        <v>1050</v>
      </c>
      <c r="Z6" s="580"/>
    </row>
    <row r="7" spans="2:26" ht="18" customHeight="1">
      <c r="B7" s="328"/>
      <c r="C7" s="418" t="s">
        <v>603</v>
      </c>
      <c r="D7" s="487" t="s">
        <v>665</v>
      </c>
      <c r="E7" s="375">
        <v>1600</v>
      </c>
      <c r="F7" s="577"/>
      <c r="G7" s="329"/>
      <c r="H7" s="390"/>
      <c r="I7" s="484"/>
      <c r="J7" s="365"/>
      <c r="K7" s="333"/>
      <c r="L7" s="328"/>
      <c r="M7" s="390" t="s">
        <v>614</v>
      </c>
      <c r="N7" s="487"/>
      <c r="O7" s="375">
        <v>600</v>
      </c>
      <c r="P7" s="577"/>
      <c r="Q7" s="328"/>
      <c r="R7" s="430"/>
      <c r="S7" s="484"/>
      <c r="T7" s="365"/>
      <c r="U7" s="388"/>
      <c r="V7" s="366"/>
      <c r="W7" s="381"/>
      <c r="X7" s="364"/>
      <c r="Y7" s="375"/>
      <c r="Z7" s="330"/>
    </row>
    <row r="8" spans="2:26" ht="18" customHeight="1">
      <c r="B8" s="328"/>
      <c r="C8" s="418" t="s">
        <v>604</v>
      </c>
      <c r="D8" s="487" t="s">
        <v>665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388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8" customHeight="1">
      <c r="B9" s="328"/>
      <c r="C9" s="418" t="s">
        <v>605</v>
      </c>
      <c r="D9" s="487" t="s">
        <v>769</v>
      </c>
      <c r="E9" s="375">
        <v>550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388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8" customHeight="1">
      <c r="B10" s="328"/>
      <c r="C10" s="418" t="s">
        <v>606</v>
      </c>
      <c r="D10" s="484" t="s">
        <v>676</v>
      </c>
      <c r="E10" s="375">
        <v>650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8" customHeight="1">
      <c r="B11" s="328"/>
      <c r="C11" s="418" t="s">
        <v>607</v>
      </c>
      <c r="D11" s="484" t="s">
        <v>676</v>
      </c>
      <c r="E11" s="375">
        <v>900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8" customHeight="1">
      <c r="B12" s="328"/>
      <c r="C12" s="418" t="s">
        <v>608</v>
      </c>
      <c r="D12" s="484" t="s">
        <v>676</v>
      </c>
      <c r="E12" s="375">
        <v>650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8" customHeight="1">
      <c r="B13" s="328"/>
      <c r="C13" s="418" t="s">
        <v>609</v>
      </c>
      <c r="D13" s="484" t="s">
        <v>837</v>
      </c>
      <c r="E13" s="375">
        <v>1100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7"/>
      <c r="T13" s="375"/>
      <c r="U13" s="388"/>
      <c r="V13" s="366"/>
      <c r="W13" s="381"/>
      <c r="X13" s="364"/>
      <c r="Y13" s="365"/>
      <c r="Z13" s="330"/>
    </row>
    <row r="14" spans="2:26" ht="18" customHeight="1">
      <c r="B14" s="328"/>
      <c r="C14" s="418" t="s">
        <v>610</v>
      </c>
      <c r="D14" s="484" t="s">
        <v>848</v>
      </c>
      <c r="E14" s="375">
        <v>1750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388"/>
      <c r="V14" s="366"/>
      <c r="W14" s="381"/>
      <c r="X14" s="364"/>
      <c r="Y14" s="365"/>
      <c r="Z14" s="330"/>
    </row>
    <row r="15" spans="2:26" ht="18" customHeight="1">
      <c r="B15" s="328"/>
      <c r="C15" s="418" t="s">
        <v>611</v>
      </c>
      <c r="D15" s="484" t="s">
        <v>676</v>
      </c>
      <c r="E15" s="375">
        <v>550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7"/>
      <c r="T15" s="375"/>
      <c r="U15" s="388"/>
      <c r="V15" s="366"/>
      <c r="W15" s="381"/>
      <c r="X15" s="364"/>
      <c r="Y15" s="365"/>
      <c r="Z15" s="330"/>
    </row>
    <row r="16" spans="2:26" ht="18" customHeight="1">
      <c r="B16" s="328"/>
      <c r="C16" s="418" t="s">
        <v>612</v>
      </c>
      <c r="D16" s="484" t="s">
        <v>845</v>
      </c>
      <c r="E16" s="375">
        <v>450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7"/>
      <c r="T16" s="365"/>
      <c r="U16" s="388"/>
      <c r="V16" s="366"/>
      <c r="W16" s="889"/>
      <c r="X16" s="890"/>
      <c r="Y16" s="365"/>
      <c r="Z16" s="330"/>
    </row>
    <row r="17" spans="2:26" ht="18" customHeight="1">
      <c r="B17" s="328"/>
      <c r="C17" s="418"/>
      <c r="D17" s="484"/>
      <c r="E17" s="365"/>
      <c r="F17" s="330"/>
      <c r="G17" s="329"/>
      <c r="H17" s="381"/>
      <c r="I17" s="484"/>
      <c r="J17" s="365"/>
      <c r="K17" s="333"/>
      <c r="L17" s="328"/>
      <c r="M17" s="390"/>
      <c r="N17" s="489"/>
      <c r="O17" s="36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8" customHeight="1">
      <c r="B18" s="442"/>
      <c r="C18" s="434"/>
      <c r="D18" s="491"/>
      <c r="E18" s="435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8" customHeight="1">
      <c r="B19" s="708" t="s">
        <v>3</v>
      </c>
      <c r="C19" s="879"/>
      <c r="D19" s="880"/>
      <c r="E19" s="452">
        <f>SUM(E6:E18)</f>
        <v>20000</v>
      </c>
      <c r="F19" s="453">
        <f>SUM(F6:F18)</f>
        <v>0</v>
      </c>
      <c r="G19" s="703" t="s">
        <v>3</v>
      </c>
      <c r="H19" s="703"/>
      <c r="I19" s="703"/>
      <c r="J19" s="452">
        <f>SUM(J6:J18)</f>
        <v>0</v>
      </c>
      <c r="K19" s="295">
        <f>SUM(K6:K18)</f>
        <v>0</v>
      </c>
      <c r="L19" s="708" t="s">
        <v>3</v>
      </c>
      <c r="M19" s="703"/>
      <c r="N19" s="703"/>
      <c r="O19" s="452">
        <f>SUM(O6:O18)</f>
        <v>1250</v>
      </c>
      <c r="P19" s="453">
        <f>SUM(P6:P18)</f>
        <v>0</v>
      </c>
      <c r="Q19" s="708" t="s">
        <v>3</v>
      </c>
      <c r="R19" s="703"/>
      <c r="S19" s="703"/>
      <c r="T19" s="452">
        <f>SUM(T6:T18)</f>
        <v>1900</v>
      </c>
      <c r="U19" s="453">
        <f>SUM(U6:U18)</f>
        <v>0</v>
      </c>
      <c r="V19" s="703" t="s">
        <v>3</v>
      </c>
      <c r="W19" s="703"/>
      <c r="X19" s="703"/>
      <c r="Y19" s="452">
        <f>SUM(Y6:Y18)</f>
        <v>1050</v>
      </c>
      <c r="Z19" s="453">
        <f>SUM(Z6:Z18)</f>
        <v>0</v>
      </c>
    </row>
    <row r="20" spans="2:49" ht="30" customHeight="1">
      <c r="B20" s="317" t="s">
        <v>292</v>
      </c>
      <c r="C20" s="707" t="s">
        <v>601</v>
      </c>
      <c r="D20" s="707"/>
      <c r="E20" s="707"/>
      <c r="F20" s="705" t="s">
        <v>17</v>
      </c>
      <c r="G20" s="705"/>
      <c r="H20" s="706">
        <f>SUM(E31+J31+O31+T31+Y31)</f>
        <v>7700</v>
      </c>
      <c r="I20" s="705"/>
      <c r="J20" s="160" t="s">
        <v>2</v>
      </c>
      <c r="K20" s="160" t="s">
        <v>275</v>
      </c>
      <c r="L20" s="161"/>
      <c r="M20" s="482" t="s">
        <v>274</v>
      </c>
      <c r="N20" s="161"/>
      <c r="O20" s="718">
        <f>SUM(F31+K31+P31+U31+Z31)</f>
        <v>0</v>
      </c>
      <c r="P20" s="719"/>
      <c r="Q20" s="720" t="s">
        <v>2</v>
      </c>
      <c r="R20" s="720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8" customHeight="1">
      <c r="B21" s="708" t="s">
        <v>278</v>
      </c>
      <c r="C21" s="703"/>
      <c r="D21" s="703"/>
      <c r="E21" s="703"/>
      <c r="F21" s="332" t="s">
        <v>276</v>
      </c>
      <c r="G21" s="703" t="s">
        <v>279</v>
      </c>
      <c r="H21" s="703"/>
      <c r="I21" s="703"/>
      <c r="J21" s="704"/>
      <c r="K21" s="319" t="s">
        <v>276</v>
      </c>
      <c r="L21" s="708" t="s">
        <v>280</v>
      </c>
      <c r="M21" s="703"/>
      <c r="N21" s="703"/>
      <c r="O21" s="703"/>
      <c r="P21" s="332" t="s">
        <v>276</v>
      </c>
      <c r="Q21" s="708" t="s">
        <v>351</v>
      </c>
      <c r="R21" s="703"/>
      <c r="S21" s="703"/>
      <c r="T21" s="703"/>
      <c r="U21" s="332" t="s">
        <v>276</v>
      </c>
      <c r="V21" s="703" t="s">
        <v>277</v>
      </c>
      <c r="W21" s="703"/>
      <c r="X21" s="703"/>
      <c r="Y21" s="704"/>
      <c r="Z21" s="321" t="s">
        <v>276</v>
      </c>
    </row>
    <row r="22" spans="2:26" ht="18" customHeight="1">
      <c r="B22" s="326"/>
      <c r="C22" s="421" t="s">
        <v>615</v>
      </c>
      <c r="D22" s="485" t="s">
        <v>839</v>
      </c>
      <c r="E22" s="377">
        <v>1850</v>
      </c>
      <c r="F22" s="580"/>
      <c r="G22" s="318"/>
      <c r="H22" s="424"/>
      <c r="I22" s="486"/>
      <c r="J22" s="377"/>
      <c r="K22" s="579"/>
      <c r="L22" s="326"/>
      <c r="M22" s="424"/>
      <c r="N22" s="486"/>
      <c r="O22" s="377"/>
      <c r="P22" s="579"/>
      <c r="Q22" s="326"/>
      <c r="R22" s="424" t="s">
        <v>615</v>
      </c>
      <c r="S22" s="486" t="s">
        <v>679</v>
      </c>
      <c r="T22" s="377">
        <v>1250</v>
      </c>
      <c r="U22" s="580"/>
      <c r="V22" s="399"/>
      <c r="W22" s="390" t="s">
        <v>622</v>
      </c>
      <c r="X22" s="376"/>
      <c r="Y22" s="375">
        <v>150</v>
      </c>
      <c r="Z22" s="580"/>
    </row>
    <row r="23" spans="2:26" ht="18" customHeight="1">
      <c r="B23" s="328"/>
      <c r="C23" s="418" t="s">
        <v>616</v>
      </c>
      <c r="D23" s="484" t="s">
        <v>676</v>
      </c>
      <c r="E23" s="375">
        <v>100</v>
      </c>
      <c r="F23" s="577"/>
      <c r="G23" s="329"/>
      <c r="H23" s="390"/>
      <c r="I23" s="484"/>
      <c r="J23" s="375"/>
      <c r="K23" s="333"/>
      <c r="L23" s="328"/>
      <c r="M23" s="390"/>
      <c r="N23" s="499"/>
      <c r="O23" s="375"/>
      <c r="P23" s="388"/>
      <c r="Q23" s="328"/>
      <c r="R23" s="430"/>
      <c r="S23" s="487"/>
      <c r="T23" s="375"/>
      <c r="U23" s="388"/>
      <c r="V23" s="394"/>
      <c r="W23" s="390" t="s">
        <v>618</v>
      </c>
      <c r="X23" s="376"/>
      <c r="Y23" s="375">
        <v>100</v>
      </c>
      <c r="Z23" s="577"/>
    </row>
    <row r="24" spans="2:26" ht="18" customHeight="1">
      <c r="B24" s="328"/>
      <c r="C24" s="418" t="s">
        <v>617</v>
      </c>
      <c r="D24" s="484" t="s">
        <v>837</v>
      </c>
      <c r="E24" s="375">
        <v>3550</v>
      </c>
      <c r="F24" s="577"/>
      <c r="G24" s="329"/>
      <c r="H24" s="381"/>
      <c r="I24" s="484"/>
      <c r="J24" s="375"/>
      <c r="K24" s="333"/>
      <c r="L24" s="328"/>
      <c r="M24" s="390"/>
      <c r="N24" s="499"/>
      <c r="O24" s="375"/>
      <c r="P24" s="388"/>
      <c r="Q24" s="328"/>
      <c r="R24" s="390"/>
      <c r="S24" s="487"/>
      <c r="T24" s="375"/>
      <c r="U24" s="388"/>
      <c r="V24" s="394"/>
      <c r="W24" s="390"/>
      <c r="X24" s="376"/>
      <c r="Y24" s="375"/>
      <c r="Z24" s="470"/>
    </row>
    <row r="25" spans="2:26" ht="18" customHeight="1">
      <c r="B25" s="328"/>
      <c r="C25" s="418" t="s">
        <v>618</v>
      </c>
      <c r="D25" s="484" t="s">
        <v>676</v>
      </c>
      <c r="E25" s="375">
        <v>350</v>
      </c>
      <c r="F25" s="577"/>
      <c r="G25" s="329"/>
      <c r="H25" s="381"/>
      <c r="I25" s="484"/>
      <c r="J25" s="365"/>
      <c r="K25" s="333"/>
      <c r="L25" s="328"/>
      <c r="M25" s="390"/>
      <c r="N25" s="499"/>
      <c r="O25" s="365"/>
      <c r="P25" s="388"/>
      <c r="Q25" s="328"/>
      <c r="R25" s="390"/>
      <c r="S25" s="487"/>
      <c r="T25" s="375"/>
      <c r="U25" s="388"/>
      <c r="V25" s="394"/>
      <c r="W25" s="390"/>
      <c r="X25" s="376"/>
      <c r="Y25" s="375"/>
      <c r="Z25" s="470"/>
    </row>
    <row r="26" spans="2:26" ht="18" customHeight="1">
      <c r="B26" s="328"/>
      <c r="C26" s="418" t="s">
        <v>619</v>
      </c>
      <c r="D26" s="484" t="s">
        <v>676</v>
      </c>
      <c r="E26" s="375">
        <v>150</v>
      </c>
      <c r="F26" s="577"/>
      <c r="G26" s="329"/>
      <c r="H26" s="381"/>
      <c r="I26" s="484"/>
      <c r="J26" s="365"/>
      <c r="K26" s="333"/>
      <c r="L26" s="328"/>
      <c r="M26" s="390"/>
      <c r="N26" s="499"/>
      <c r="O26" s="365"/>
      <c r="P26" s="388"/>
      <c r="Q26" s="328"/>
      <c r="R26" s="390"/>
      <c r="S26" s="487"/>
      <c r="T26" s="375"/>
      <c r="U26" s="388"/>
      <c r="V26" s="394"/>
      <c r="W26" s="390"/>
      <c r="X26" s="376"/>
      <c r="Y26" s="375"/>
      <c r="Z26" s="330"/>
    </row>
    <row r="27" spans="2:26" ht="18" customHeight="1">
      <c r="B27" s="328"/>
      <c r="C27" s="418" t="s">
        <v>620</v>
      </c>
      <c r="D27" s="484" t="s">
        <v>682</v>
      </c>
      <c r="E27" s="375">
        <v>100</v>
      </c>
      <c r="F27" s="577"/>
      <c r="G27" s="329"/>
      <c r="H27" s="381"/>
      <c r="I27" s="484"/>
      <c r="J27" s="365"/>
      <c r="K27" s="333"/>
      <c r="L27" s="328"/>
      <c r="M27" s="390"/>
      <c r="N27" s="487"/>
      <c r="O27" s="365"/>
      <c r="P27" s="388"/>
      <c r="Q27" s="328"/>
      <c r="R27" s="390"/>
      <c r="S27" s="487"/>
      <c r="T27" s="375"/>
      <c r="U27" s="388"/>
      <c r="V27" s="394"/>
      <c r="W27" s="390"/>
      <c r="X27" s="376"/>
      <c r="Y27" s="375"/>
      <c r="Z27" s="330"/>
    </row>
    <row r="28" spans="2:26" ht="18" customHeight="1">
      <c r="B28" s="328"/>
      <c r="C28" s="418" t="s">
        <v>621</v>
      </c>
      <c r="D28" s="484" t="s">
        <v>682</v>
      </c>
      <c r="E28" s="375">
        <v>100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8" customHeight="1">
      <c r="B29" s="328"/>
      <c r="C29" s="418"/>
      <c r="D29" s="475"/>
      <c r="E29" s="375"/>
      <c r="F29" s="330"/>
      <c r="G29" s="329"/>
      <c r="H29" s="390"/>
      <c r="I29" s="484"/>
      <c r="J29" s="365"/>
      <c r="K29" s="333"/>
      <c r="L29" s="328"/>
      <c r="M29" s="390"/>
      <c r="N29" s="487"/>
      <c r="O29" s="365"/>
      <c r="P29" s="388"/>
      <c r="Q29" s="328"/>
      <c r="R29" s="430"/>
      <c r="S29" s="484"/>
      <c r="T29" s="365"/>
      <c r="U29" s="388"/>
      <c r="V29" s="366"/>
      <c r="W29" s="381"/>
      <c r="X29" s="364"/>
      <c r="Y29" s="365"/>
      <c r="Z29" s="330"/>
    </row>
    <row r="30" spans="2:26" ht="18" customHeight="1">
      <c r="B30" s="442"/>
      <c r="C30" s="454"/>
      <c r="D30" s="491"/>
      <c r="E30" s="448"/>
      <c r="F30" s="444"/>
      <c r="G30" s="445"/>
      <c r="H30" s="434"/>
      <c r="I30" s="494"/>
      <c r="J30" s="435"/>
      <c r="K30" s="443"/>
      <c r="L30" s="442"/>
      <c r="M30" s="447"/>
      <c r="N30" s="497"/>
      <c r="O30" s="435"/>
      <c r="P30" s="449"/>
      <c r="Q30" s="442"/>
      <c r="R30" s="447"/>
      <c r="S30" s="497"/>
      <c r="T30" s="448"/>
      <c r="U30" s="449"/>
      <c r="V30" s="450"/>
      <c r="W30" s="447"/>
      <c r="X30" s="451"/>
      <c r="Y30" s="448"/>
      <c r="Z30" s="444"/>
    </row>
    <row r="31" spans="2:26" ht="18" customHeight="1">
      <c r="B31" s="708" t="s">
        <v>3</v>
      </c>
      <c r="C31" s="879"/>
      <c r="D31" s="880"/>
      <c r="E31" s="452">
        <f>SUM(E22:E30)</f>
        <v>6200</v>
      </c>
      <c r="F31" s="453">
        <f>SUM(F22:F30)</f>
        <v>0</v>
      </c>
      <c r="G31" s="703" t="s">
        <v>3</v>
      </c>
      <c r="H31" s="703"/>
      <c r="I31" s="703"/>
      <c r="J31" s="452">
        <f>SUM(J22:J30)</f>
        <v>0</v>
      </c>
      <c r="K31" s="295">
        <f>SUM(K22:K30)</f>
        <v>0</v>
      </c>
      <c r="L31" s="708" t="s">
        <v>3</v>
      </c>
      <c r="M31" s="703"/>
      <c r="N31" s="704"/>
      <c r="O31" s="452"/>
      <c r="P31" s="453"/>
      <c r="Q31" s="708" t="s">
        <v>3</v>
      </c>
      <c r="R31" s="703"/>
      <c r="S31" s="703"/>
      <c r="T31" s="452">
        <f>SUM(T22:T30)</f>
        <v>1250</v>
      </c>
      <c r="U31" s="453">
        <f>SUM(U22:U30)</f>
        <v>0</v>
      </c>
      <c r="V31" s="703" t="s">
        <v>3</v>
      </c>
      <c r="W31" s="703"/>
      <c r="X31" s="703"/>
      <c r="Y31" s="452">
        <f>SUM(Y22:Y30)</f>
        <v>250</v>
      </c>
      <c r="Z31" s="453">
        <f>SUM(Z22:Z30)</f>
        <v>0</v>
      </c>
    </row>
    <row r="32" spans="2:30" s="4" customFormat="1" ht="13.5" customHeight="1">
      <c r="B32" s="226" t="s">
        <v>831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711" t="s">
        <v>832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594"/>
      <c r="Z33" s="594"/>
      <c r="AA33" s="594"/>
      <c r="AB33" s="594"/>
      <c r="AC33" s="594"/>
    </row>
    <row r="34" spans="2:29" s="4" customFormat="1" ht="14.25" customHeight="1">
      <c r="B34" s="711" t="s">
        <v>829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  <c r="X34" s="743"/>
      <c r="Y34" s="594"/>
      <c r="Z34" s="594"/>
      <c r="AA34" s="594"/>
      <c r="AB34" s="594"/>
      <c r="AC34" s="594"/>
    </row>
    <row r="35" spans="2:29" s="4" customFormat="1" ht="13.5">
      <c r="B35" s="711" t="s">
        <v>830</v>
      </c>
      <c r="C35" s="743"/>
      <c r="D35" s="743"/>
      <c r="E35" s="743"/>
      <c r="F35" s="743"/>
      <c r="G35" s="743"/>
      <c r="H35" s="743"/>
      <c r="I35" s="743"/>
      <c r="J35" s="743"/>
      <c r="K35" s="743"/>
      <c r="L35" s="743"/>
      <c r="M35" s="743"/>
      <c r="N35" s="743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7" ht="16.5" customHeight="1">
      <c r="B37" s="316" t="s">
        <v>689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710" t="str">
        <f>'岐阜県集計表'!O41</f>
        <v>（2021年2月現在）</v>
      </c>
      <c r="W37" s="742"/>
      <c r="X37" s="742"/>
      <c r="Y37" s="742"/>
      <c r="Z37" s="742"/>
      <c r="AA37" s="473"/>
    </row>
    <row r="38" ht="16.5" customHeight="1"/>
  </sheetData>
  <sheetProtection password="CCCF" sheet="1" selectLockedCells="1"/>
  <mergeCells count="47"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Q5:T5"/>
    <mergeCell ref="E2:F2"/>
    <mergeCell ref="G2:L2"/>
    <mergeCell ref="M2:N2"/>
    <mergeCell ref="O2:S2"/>
    <mergeCell ref="T2:U2"/>
    <mergeCell ref="E3:F3"/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D58" sqref="D58"/>
    </sheetView>
  </sheetViews>
  <sheetFormatPr defaultColWidth="9.00390625" defaultRowHeight="13.5"/>
  <cols>
    <col min="1" max="1" width="6.375" style="505" bestFit="1" customWidth="1"/>
    <col min="2" max="2" width="7.25390625" style="505" bestFit="1" customWidth="1"/>
    <col min="3" max="3" width="49.625" style="505" customWidth="1"/>
    <col min="4" max="4" width="6.375" style="505" bestFit="1" customWidth="1"/>
    <col min="5" max="10" width="8.625" style="505" customWidth="1"/>
    <col min="11" max="11" width="11.625" style="505" bestFit="1" customWidth="1"/>
    <col min="12" max="16384" width="9.00390625" style="505" customWidth="1"/>
  </cols>
  <sheetData>
    <row r="1" ht="17.25">
      <c r="A1" s="504" t="s">
        <v>823</v>
      </c>
    </row>
    <row r="2" spans="1:11" ht="12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ht="15" customHeight="1">
      <c r="A3" s="507"/>
      <c r="B3" s="507"/>
      <c r="C3" s="507"/>
      <c r="D3" s="509"/>
      <c r="G3" s="507"/>
      <c r="H3" s="507"/>
      <c r="I3" s="507"/>
      <c r="J3" s="507"/>
      <c r="K3" s="508" t="s">
        <v>698</v>
      </c>
    </row>
    <row r="4" spans="1:11" ht="5.25" customHeight="1" thickBot="1">
      <c r="A4" s="507"/>
      <c r="B4" s="507"/>
      <c r="C4" s="507"/>
      <c r="D4" s="509"/>
      <c r="G4" s="507"/>
      <c r="H4" s="507"/>
      <c r="I4" s="507"/>
      <c r="J4" s="507"/>
      <c r="K4" s="508"/>
    </row>
    <row r="5" spans="1:11" ht="13.5">
      <c r="A5" s="510"/>
      <c r="B5" s="511"/>
      <c r="C5" s="511"/>
      <c r="D5" s="511" t="s">
        <v>731</v>
      </c>
      <c r="E5" s="512" t="s">
        <v>732</v>
      </c>
      <c r="F5" s="512" t="s">
        <v>733</v>
      </c>
      <c r="G5" s="512" t="s">
        <v>734</v>
      </c>
      <c r="H5" s="512" t="s">
        <v>735</v>
      </c>
      <c r="I5" s="512" t="s">
        <v>736</v>
      </c>
      <c r="J5" s="513" t="s">
        <v>660</v>
      </c>
      <c r="K5" s="640" t="s">
        <v>699</v>
      </c>
    </row>
    <row r="6" spans="1:11" ht="14.25" thickBot="1">
      <c r="A6" s="514" t="s">
        <v>700</v>
      </c>
      <c r="B6" s="515"/>
      <c r="C6" s="515"/>
      <c r="D6" s="515"/>
      <c r="E6" s="516" t="s">
        <v>701</v>
      </c>
      <c r="F6" s="516" t="s">
        <v>701</v>
      </c>
      <c r="G6" s="517" t="s">
        <v>702</v>
      </c>
      <c r="H6" s="517" t="s">
        <v>703</v>
      </c>
      <c r="I6" s="517" t="s">
        <v>704</v>
      </c>
      <c r="J6" s="518" t="s">
        <v>737</v>
      </c>
      <c r="K6" s="641"/>
    </row>
    <row r="7" spans="1:11" ht="13.5">
      <c r="A7" s="642" t="s">
        <v>705</v>
      </c>
      <c r="B7" s="573" t="s">
        <v>706</v>
      </c>
      <c r="C7" s="645" t="s">
        <v>738</v>
      </c>
      <c r="D7" s="646"/>
      <c r="E7" s="519">
        <v>2.8</v>
      </c>
      <c r="F7" s="520">
        <v>2.8</v>
      </c>
      <c r="G7" s="521">
        <v>4.4</v>
      </c>
      <c r="H7" s="522">
        <v>7</v>
      </c>
      <c r="I7" s="522">
        <v>13</v>
      </c>
      <c r="J7" s="523">
        <v>3.5</v>
      </c>
      <c r="K7" s="647" t="s">
        <v>707</v>
      </c>
    </row>
    <row r="8" spans="1:11" ht="13.5">
      <c r="A8" s="643"/>
      <c r="B8" s="524" t="s">
        <v>708</v>
      </c>
      <c r="C8" s="650" t="s">
        <v>739</v>
      </c>
      <c r="D8" s="651"/>
      <c r="E8" s="525">
        <v>2.8</v>
      </c>
      <c r="F8" s="526">
        <v>2.8</v>
      </c>
      <c r="G8" s="527">
        <v>4.4</v>
      </c>
      <c r="H8" s="528">
        <v>7</v>
      </c>
      <c r="I8" s="528">
        <v>13</v>
      </c>
      <c r="J8" s="529">
        <v>3.5</v>
      </c>
      <c r="K8" s="648"/>
    </row>
    <row r="9" spans="1:11" ht="13.5">
      <c r="A9" s="643"/>
      <c r="B9" s="652" t="s">
        <v>709</v>
      </c>
      <c r="C9" s="650" t="s">
        <v>761</v>
      </c>
      <c r="D9" s="651"/>
      <c r="E9" s="525">
        <v>2.8</v>
      </c>
      <c r="F9" s="526">
        <v>2.8</v>
      </c>
      <c r="G9" s="527">
        <v>4.4</v>
      </c>
      <c r="H9" s="528">
        <v>7</v>
      </c>
      <c r="I9" s="528">
        <v>13</v>
      </c>
      <c r="J9" s="529">
        <v>3.5</v>
      </c>
      <c r="K9" s="648"/>
    </row>
    <row r="10" spans="1:11" ht="14.25" thickBot="1">
      <c r="A10" s="643"/>
      <c r="B10" s="653"/>
      <c r="C10" s="655" t="s">
        <v>740</v>
      </c>
      <c r="D10" s="530" t="s">
        <v>710</v>
      </c>
      <c r="E10" s="531">
        <v>2.8</v>
      </c>
      <c r="F10" s="532">
        <v>2.8</v>
      </c>
      <c r="G10" s="527">
        <v>4.4</v>
      </c>
      <c r="H10" s="528">
        <v>7</v>
      </c>
      <c r="I10" s="528">
        <v>13</v>
      </c>
      <c r="J10" s="529">
        <v>3.5</v>
      </c>
      <c r="K10" s="648"/>
    </row>
    <row r="11" spans="1:11" ht="14.25" thickBot="1">
      <c r="A11" s="643"/>
      <c r="B11" s="654"/>
      <c r="C11" s="645"/>
      <c r="D11" s="533" t="s">
        <v>711</v>
      </c>
      <c r="E11" s="534">
        <v>0.15</v>
      </c>
      <c r="F11" s="535">
        <v>0.15</v>
      </c>
      <c r="G11" s="536">
        <v>0.4</v>
      </c>
      <c r="H11" s="536">
        <v>0.7</v>
      </c>
      <c r="I11" s="536">
        <v>1.4</v>
      </c>
      <c r="J11" s="537">
        <v>0.4</v>
      </c>
      <c r="K11" s="648"/>
    </row>
    <row r="12" spans="1:11" ht="14.25" thickBot="1">
      <c r="A12" s="643"/>
      <c r="B12" s="652" t="s">
        <v>712</v>
      </c>
      <c r="C12" s="656" t="s">
        <v>741</v>
      </c>
      <c r="D12" s="538" t="s">
        <v>710</v>
      </c>
      <c r="E12" s="528">
        <v>2.6</v>
      </c>
      <c r="F12" s="528">
        <v>2.9</v>
      </c>
      <c r="G12" s="528">
        <v>4.4</v>
      </c>
      <c r="H12" s="528">
        <v>7</v>
      </c>
      <c r="I12" s="528">
        <v>12</v>
      </c>
      <c r="J12" s="529">
        <v>3.4</v>
      </c>
      <c r="K12" s="648"/>
    </row>
    <row r="13" spans="1:11" ht="14.25" thickBot="1">
      <c r="A13" s="643"/>
      <c r="B13" s="654"/>
      <c r="C13" s="650"/>
      <c r="D13" s="533" t="s">
        <v>711</v>
      </c>
      <c r="E13" s="539">
        <v>0.15</v>
      </c>
      <c r="F13" s="536">
        <v>0.15</v>
      </c>
      <c r="G13" s="536">
        <v>0.4</v>
      </c>
      <c r="H13" s="536">
        <v>0.7</v>
      </c>
      <c r="I13" s="536">
        <v>1.4</v>
      </c>
      <c r="J13" s="537">
        <v>0.4</v>
      </c>
      <c r="K13" s="648"/>
    </row>
    <row r="14" spans="1:11" ht="14.25" thickBot="1">
      <c r="A14" s="643"/>
      <c r="B14" s="652" t="s">
        <v>713</v>
      </c>
      <c r="C14" s="656" t="s">
        <v>742</v>
      </c>
      <c r="D14" s="538" t="s">
        <v>710</v>
      </c>
      <c r="E14" s="528">
        <v>3</v>
      </c>
      <c r="F14" s="528">
        <v>3</v>
      </c>
      <c r="G14" s="528">
        <v>4</v>
      </c>
      <c r="H14" s="528">
        <v>6.5</v>
      </c>
      <c r="I14" s="528">
        <v>10.5</v>
      </c>
      <c r="J14" s="529">
        <v>4</v>
      </c>
      <c r="K14" s="648"/>
    </row>
    <row r="15" spans="1:11" ht="14.25" thickBot="1">
      <c r="A15" s="643"/>
      <c r="B15" s="653"/>
      <c r="C15" s="650"/>
      <c r="D15" s="533" t="s">
        <v>711</v>
      </c>
      <c r="E15" s="539">
        <v>0.15</v>
      </c>
      <c r="F15" s="536">
        <v>0.15</v>
      </c>
      <c r="G15" s="536">
        <v>0.4</v>
      </c>
      <c r="H15" s="536">
        <v>0.7</v>
      </c>
      <c r="I15" s="536">
        <v>1.4</v>
      </c>
      <c r="J15" s="537">
        <v>0.4</v>
      </c>
      <c r="K15" s="648"/>
    </row>
    <row r="16" spans="1:11" ht="14.25" thickBot="1">
      <c r="A16" s="643"/>
      <c r="B16" s="653"/>
      <c r="C16" s="656" t="s">
        <v>743</v>
      </c>
      <c r="D16" s="538" t="s">
        <v>710</v>
      </c>
      <c r="E16" s="528">
        <v>2.7</v>
      </c>
      <c r="F16" s="528">
        <v>2.7</v>
      </c>
      <c r="G16" s="528">
        <v>4.1</v>
      </c>
      <c r="H16" s="528">
        <v>6.5</v>
      </c>
      <c r="I16" s="528">
        <v>12</v>
      </c>
      <c r="J16" s="529">
        <v>3.2</v>
      </c>
      <c r="K16" s="648"/>
    </row>
    <row r="17" spans="1:11" ht="14.25" thickBot="1">
      <c r="A17" s="643"/>
      <c r="B17" s="653"/>
      <c r="C17" s="655"/>
      <c r="D17" s="533" t="s">
        <v>714</v>
      </c>
      <c r="E17" s="540">
        <v>0.15</v>
      </c>
      <c r="F17" s="541">
        <v>0.15</v>
      </c>
      <c r="G17" s="541">
        <v>0.4</v>
      </c>
      <c r="H17" s="541">
        <v>0.7</v>
      </c>
      <c r="I17" s="541">
        <v>1.4</v>
      </c>
      <c r="J17" s="574">
        <v>0.4</v>
      </c>
      <c r="K17" s="649"/>
    </row>
    <row r="18" spans="1:11" ht="14.25" thickBot="1">
      <c r="A18" s="643"/>
      <c r="B18" s="657" t="s">
        <v>744</v>
      </c>
      <c r="C18" s="656" t="s">
        <v>745</v>
      </c>
      <c r="D18" s="538" t="s">
        <v>710</v>
      </c>
      <c r="E18" s="528">
        <v>2.6</v>
      </c>
      <c r="F18" s="528">
        <v>2.9</v>
      </c>
      <c r="G18" s="528">
        <v>4.4</v>
      </c>
      <c r="H18" s="528">
        <v>7</v>
      </c>
      <c r="I18" s="528">
        <v>12</v>
      </c>
      <c r="J18" s="575">
        <v>3.4</v>
      </c>
      <c r="K18" s="660"/>
    </row>
    <row r="19" spans="1:11" ht="14.25" thickBot="1">
      <c r="A19" s="644"/>
      <c r="B19" s="658"/>
      <c r="C19" s="659"/>
      <c r="D19" s="533" t="s">
        <v>714</v>
      </c>
      <c r="E19" s="540">
        <v>0.25</v>
      </c>
      <c r="F19" s="541">
        <v>0.25</v>
      </c>
      <c r="G19" s="542">
        <v>0.5</v>
      </c>
      <c r="H19" s="542">
        <v>0.8</v>
      </c>
      <c r="I19" s="542">
        <v>1.5</v>
      </c>
      <c r="J19" s="576">
        <v>0.5</v>
      </c>
      <c r="K19" s="661"/>
    </row>
    <row r="20" spans="1:11" ht="13.5">
      <c r="A20" s="642" t="s">
        <v>715</v>
      </c>
      <c r="B20" s="544" t="s">
        <v>716</v>
      </c>
      <c r="C20" s="662" t="s">
        <v>746</v>
      </c>
      <c r="D20" s="646"/>
      <c r="E20" s="545">
        <v>2.8</v>
      </c>
      <c r="F20" s="546">
        <v>2.8</v>
      </c>
      <c r="G20" s="547">
        <v>4.5</v>
      </c>
      <c r="H20" s="548">
        <v>8</v>
      </c>
      <c r="I20" s="548">
        <v>14</v>
      </c>
      <c r="J20" s="549">
        <v>3.8</v>
      </c>
      <c r="K20" s="663" t="s">
        <v>707</v>
      </c>
    </row>
    <row r="21" spans="1:11" ht="13.5">
      <c r="A21" s="643"/>
      <c r="B21" s="652" t="s">
        <v>717</v>
      </c>
      <c r="C21" s="650" t="s">
        <v>747</v>
      </c>
      <c r="D21" s="651"/>
      <c r="E21" s="550">
        <v>2.8</v>
      </c>
      <c r="F21" s="551">
        <v>2.8</v>
      </c>
      <c r="G21" s="552">
        <v>4.5</v>
      </c>
      <c r="H21" s="553">
        <v>8.5</v>
      </c>
      <c r="I21" s="553">
        <v>16.5</v>
      </c>
      <c r="J21" s="554">
        <v>3.8</v>
      </c>
      <c r="K21" s="648"/>
    </row>
    <row r="22" spans="1:11" ht="13.5">
      <c r="A22" s="643"/>
      <c r="B22" s="653"/>
      <c r="C22" s="650" t="s">
        <v>748</v>
      </c>
      <c r="D22" s="651"/>
      <c r="E22" s="550">
        <v>2.8</v>
      </c>
      <c r="F22" s="551">
        <v>2.8</v>
      </c>
      <c r="G22" s="552">
        <v>4.5</v>
      </c>
      <c r="H22" s="553">
        <v>8.5</v>
      </c>
      <c r="I22" s="553">
        <v>16.5</v>
      </c>
      <c r="J22" s="554">
        <v>3.8</v>
      </c>
      <c r="K22" s="648"/>
    </row>
    <row r="23" spans="1:11" ht="13.5">
      <c r="A23" s="643"/>
      <c r="B23" s="653"/>
      <c r="C23" s="650" t="s">
        <v>749</v>
      </c>
      <c r="D23" s="651"/>
      <c r="E23" s="550">
        <v>2.8</v>
      </c>
      <c r="F23" s="551">
        <v>2.8</v>
      </c>
      <c r="G23" s="552">
        <v>4.5</v>
      </c>
      <c r="H23" s="553">
        <v>8.5</v>
      </c>
      <c r="I23" s="553">
        <v>16.5</v>
      </c>
      <c r="J23" s="554">
        <v>3.8</v>
      </c>
      <c r="K23" s="648"/>
    </row>
    <row r="24" spans="1:11" ht="13.5">
      <c r="A24" s="643"/>
      <c r="B24" s="653"/>
      <c r="C24" s="650" t="s">
        <v>750</v>
      </c>
      <c r="D24" s="651"/>
      <c r="E24" s="550">
        <v>2.8</v>
      </c>
      <c r="F24" s="551">
        <v>2.8</v>
      </c>
      <c r="G24" s="552">
        <v>4.5</v>
      </c>
      <c r="H24" s="553">
        <v>8.5</v>
      </c>
      <c r="I24" s="553">
        <v>16.5</v>
      </c>
      <c r="J24" s="554">
        <v>3.8</v>
      </c>
      <c r="K24" s="648"/>
    </row>
    <row r="25" spans="1:11" ht="13.5">
      <c r="A25" s="643"/>
      <c r="B25" s="654"/>
      <c r="C25" s="650" t="s">
        <v>751</v>
      </c>
      <c r="D25" s="651"/>
      <c r="E25" s="550">
        <v>2.8</v>
      </c>
      <c r="F25" s="551">
        <v>2.8</v>
      </c>
      <c r="G25" s="552">
        <v>4.5</v>
      </c>
      <c r="H25" s="553">
        <v>8.4</v>
      </c>
      <c r="I25" s="553">
        <v>15</v>
      </c>
      <c r="J25" s="554">
        <v>3.8</v>
      </c>
      <c r="K25" s="648"/>
    </row>
    <row r="26" spans="1:11" ht="13.5">
      <c r="A26" s="643"/>
      <c r="B26" s="652" t="s">
        <v>718</v>
      </c>
      <c r="C26" s="650" t="s">
        <v>752</v>
      </c>
      <c r="D26" s="651"/>
      <c r="E26" s="550">
        <v>2.8</v>
      </c>
      <c r="F26" s="551">
        <v>2.8</v>
      </c>
      <c r="G26" s="552">
        <v>4.5</v>
      </c>
      <c r="H26" s="553">
        <v>8.5</v>
      </c>
      <c r="I26" s="553">
        <v>16</v>
      </c>
      <c r="J26" s="554">
        <v>5</v>
      </c>
      <c r="K26" s="648"/>
    </row>
    <row r="27" spans="1:11" ht="13.5">
      <c r="A27" s="643"/>
      <c r="B27" s="653"/>
      <c r="C27" s="650" t="s">
        <v>753</v>
      </c>
      <c r="D27" s="651"/>
      <c r="E27" s="550">
        <v>2.8</v>
      </c>
      <c r="F27" s="551">
        <v>2.8</v>
      </c>
      <c r="G27" s="552">
        <v>4.5</v>
      </c>
      <c r="H27" s="553">
        <v>8.5</v>
      </c>
      <c r="I27" s="553">
        <v>16.5</v>
      </c>
      <c r="J27" s="554">
        <v>4.5</v>
      </c>
      <c r="K27" s="648"/>
    </row>
    <row r="28" spans="1:11" ht="13.5">
      <c r="A28" s="643"/>
      <c r="B28" s="653"/>
      <c r="C28" s="650" t="s">
        <v>754</v>
      </c>
      <c r="D28" s="651"/>
      <c r="E28" s="550">
        <v>2.8</v>
      </c>
      <c r="F28" s="551">
        <v>2.8</v>
      </c>
      <c r="G28" s="552">
        <v>4.5</v>
      </c>
      <c r="H28" s="553">
        <v>8.5</v>
      </c>
      <c r="I28" s="553">
        <v>17</v>
      </c>
      <c r="J28" s="554">
        <v>4.5</v>
      </c>
      <c r="K28" s="648"/>
    </row>
    <row r="29" spans="1:11" ht="14.25" thickBot="1">
      <c r="A29" s="643"/>
      <c r="B29" s="653"/>
      <c r="C29" s="665" t="s">
        <v>755</v>
      </c>
      <c r="D29" s="555" t="s">
        <v>710</v>
      </c>
      <c r="E29" s="556">
        <v>2.8</v>
      </c>
      <c r="F29" s="557">
        <v>2.8</v>
      </c>
      <c r="G29" s="552">
        <v>4.5</v>
      </c>
      <c r="H29" s="553">
        <v>8.5</v>
      </c>
      <c r="I29" s="553">
        <v>17</v>
      </c>
      <c r="J29" s="554">
        <v>4.5</v>
      </c>
      <c r="K29" s="648"/>
    </row>
    <row r="30" spans="1:11" ht="14.25" thickBot="1">
      <c r="A30" s="643"/>
      <c r="B30" s="653"/>
      <c r="C30" s="645"/>
      <c r="D30" s="533" t="s">
        <v>711</v>
      </c>
      <c r="E30" s="666" t="s">
        <v>719</v>
      </c>
      <c r="F30" s="667"/>
      <c r="G30" s="668"/>
      <c r="H30" s="668"/>
      <c r="I30" s="668"/>
      <c r="J30" s="669"/>
      <c r="K30" s="648"/>
    </row>
    <row r="31" spans="1:11" ht="14.25" thickBot="1">
      <c r="A31" s="644"/>
      <c r="B31" s="664"/>
      <c r="C31" s="670" t="s">
        <v>720</v>
      </c>
      <c r="D31" s="671"/>
      <c r="E31" s="558">
        <v>2.8</v>
      </c>
      <c r="F31" s="558">
        <v>2.8</v>
      </c>
      <c r="G31" s="559">
        <v>5.2</v>
      </c>
      <c r="H31" s="559">
        <v>9.3</v>
      </c>
      <c r="I31" s="559">
        <v>18</v>
      </c>
      <c r="J31" s="560">
        <v>5</v>
      </c>
      <c r="K31" s="648"/>
    </row>
    <row r="32" spans="1:11" ht="13.5">
      <c r="A32" s="642" t="s">
        <v>721</v>
      </c>
      <c r="B32" s="544" t="s">
        <v>722</v>
      </c>
      <c r="C32" s="662" t="s">
        <v>723</v>
      </c>
      <c r="D32" s="674"/>
      <c r="E32" s="519">
        <v>2.8</v>
      </c>
      <c r="F32" s="520">
        <v>2.8</v>
      </c>
      <c r="G32" s="561">
        <v>4.6</v>
      </c>
      <c r="H32" s="562">
        <v>8.5</v>
      </c>
      <c r="I32" s="562">
        <v>16.5</v>
      </c>
      <c r="J32" s="563">
        <v>3.8</v>
      </c>
      <c r="K32" s="648"/>
    </row>
    <row r="33" spans="1:11" ht="13.5">
      <c r="A33" s="643"/>
      <c r="B33" s="524" t="s">
        <v>724</v>
      </c>
      <c r="C33" s="650" t="s">
        <v>756</v>
      </c>
      <c r="D33" s="651"/>
      <c r="E33" s="525">
        <v>2.8</v>
      </c>
      <c r="F33" s="526">
        <v>2.8</v>
      </c>
      <c r="G33" s="527">
        <v>4.6</v>
      </c>
      <c r="H33" s="528">
        <v>8.5</v>
      </c>
      <c r="I33" s="528">
        <v>16.5</v>
      </c>
      <c r="J33" s="529">
        <v>3.8</v>
      </c>
      <c r="K33" s="648"/>
    </row>
    <row r="34" spans="1:11" ht="13.5">
      <c r="A34" s="643"/>
      <c r="B34" s="524" t="s">
        <v>725</v>
      </c>
      <c r="C34" s="650" t="s">
        <v>757</v>
      </c>
      <c r="D34" s="651"/>
      <c r="E34" s="525">
        <v>2.8</v>
      </c>
      <c r="F34" s="526">
        <v>2.8</v>
      </c>
      <c r="G34" s="527">
        <v>4.6</v>
      </c>
      <c r="H34" s="528">
        <v>8.5</v>
      </c>
      <c r="I34" s="528">
        <v>16.5</v>
      </c>
      <c r="J34" s="529">
        <v>3.8</v>
      </c>
      <c r="K34" s="648"/>
    </row>
    <row r="35" spans="1:11" ht="13.5">
      <c r="A35" s="643"/>
      <c r="B35" s="524" t="s">
        <v>726</v>
      </c>
      <c r="C35" s="650" t="s">
        <v>758</v>
      </c>
      <c r="D35" s="651"/>
      <c r="E35" s="525">
        <v>2.8</v>
      </c>
      <c r="F35" s="526">
        <v>2.8</v>
      </c>
      <c r="G35" s="527">
        <v>4.6</v>
      </c>
      <c r="H35" s="528">
        <v>8.5</v>
      </c>
      <c r="I35" s="528">
        <v>16.4</v>
      </c>
      <c r="J35" s="529">
        <v>3.8</v>
      </c>
      <c r="K35" s="648"/>
    </row>
    <row r="36" spans="1:11" ht="14.25" thickBot="1">
      <c r="A36" s="643"/>
      <c r="B36" s="652" t="s">
        <v>727</v>
      </c>
      <c r="C36" s="656" t="s">
        <v>759</v>
      </c>
      <c r="D36" s="555" t="s">
        <v>710</v>
      </c>
      <c r="E36" s="531">
        <v>2.8</v>
      </c>
      <c r="F36" s="532">
        <v>2.8</v>
      </c>
      <c r="G36" s="527">
        <v>5</v>
      </c>
      <c r="H36" s="528">
        <v>9</v>
      </c>
      <c r="I36" s="528">
        <v>18</v>
      </c>
      <c r="J36" s="529">
        <v>4</v>
      </c>
      <c r="K36" s="648"/>
    </row>
    <row r="37" spans="1:11" ht="14.25" thickBot="1">
      <c r="A37" s="643"/>
      <c r="B37" s="653"/>
      <c r="C37" s="650"/>
      <c r="D37" s="533" t="s">
        <v>711</v>
      </c>
      <c r="E37" s="564">
        <v>0.35</v>
      </c>
      <c r="F37" s="565">
        <v>0.35</v>
      </c>
      <c r="G37" s="539">
        <v>0.65</v>
      </c>
      <c r="H37" s="536">
        <v>1.4</v>
      </c>
      <c r="I37" s="536">
        <v>2.5</v>
      </c>
      <c r="J37" s="537">
        <v>0.55</v>
      </c>
      <c r="K37" s="648"/>
    </row>
    <row r="38" spans="1:11" ht="14.25" thickBot="1">
      <c r="A38" s="643"/>
      <c r="B38" s="653"/>
      <c r="C38" s="656" t="s">
        <v>760</v>
      </c>
      <c r="D38" s="566" t="s">
        <v>710</v>
      </c>
      <c r="E38" s="567">
        <v>2.8</v>
      </c>
      <c r="F38" s="568">
        <v>2.8</v>
      </c>
      <c r="G38" s="527">
        <v>5</v>
      </c>
      <c r="H38" s="528">
        <v>10</v>
      </c>
      <c r="I38" s="528">
        <v>20</v>
      </c>
      <c r="J38" s="529">
        <v>5</v>
      </c>
      <c r="K38" s="648"/>
    </row>
    <row r="39" spans="1:11" ht="14.25" thickBot="1">
      <c r="A39" s="644"/>
      <c r="B39" s="664"/>
      <c r="C39" s="659"/>
      <c r="D39" s="533" t="s">
        <v>711</v>
      </c>
      <c r="E39" s="569">
        <v>0.35</v>
      </c>
      <c r="F39" s="570">
        <v>0.35</v>
      </c>
      <c r="G39" s="542">
        <v>0.65</v>
      </c>
      <c r="H39" s="542">
        <v>1.4</v>
      </c>
      <c r="I39" s="542">
        <v>2.5</v>
      </c>
      <c r="J39" s="543">
        <v>0.55</v>
      </c>
      <c r="K39" s="649"/>
    </row>
    <row r="40" spans="1:11" ht="13.5">
      <c r="A40" s="571" t="s">
        <v>728</v>
      </c>
      <c r="J40" s="672" t="s">
        <v>850</v>
      </c>
      <c r="K40" s="673"/>
    </row>
    <row r="41" ht="13.5">
      <c r="A41" s="571" t="s">
        <v>729</v>
      </c>
    </row>
    <row r="42" ht="13.5">
      <c r="K42" s="508" t="s">
        <v>730</v>
      </c>
    </row>
    <row r="43" ht="13.5">
      <c r="I43" s="572"/>
    </row>
  </sheetData>
  <sheetProtection password="CCCF" sheet="1"/>
  <mergeCells count="41"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  <mergeCell ref="C26:D26"/>
    <mergeCell ref="C27:D27"/>
    <mergeCell ref="C28:D28"/>
    <mergeCell ref="C29:C30"/>
    <mergeCell ref="E30:J30"/>
    <mergeCell ref="C31:D31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B14:B17"/>
    <mergeCell ref="C14:C15"/>
    <mergeCell ref="C16:C17"/>
    <mergeCell ref="B18:B19"/>
    <mergeCell ref="C18:C19"/>
    <mergeCell ref="K18:K19"/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1"/>
  <sheetViews>
    <sheetView showGridLines="0" showZeros="0" tabSelected="1" zoomScale="80" zoomScaleNormal="80" zoomScalePageLayoutView="0" workbookViewId="0" topLeftCell="A1">
      <selection activeCell="E2" sqref="E2:H2"/>
    </sheetView>
  </sheetViews>
  <sheetFormatPr defaultColWidth="9.00390625" defaultRowHeight="13.5"/>
  <cols>
    <col min="1" max="1" width="0.875" style="316" customWidth="1"/>
    <col min="2" max="2" width="0.74609375" style="316" customWidth="1"/>
    <col min="3" max="3" width="14.50390625" style="316" customWidth="1"/>
    <col min="4" max="4" width="0.5" style="316" customWidth="1"/>
    <col min="5" max="16" width="12.50390625" style="316" customWidth="1"/>
    <col min="17" max="16384" width="9.00390625" style="316" customWidth="1"/>
  </cols>
  <sheetData>
    <row r="1" spans="2:19" s="337" customFormat="1" ht="19.5" customHeight="1">
      <c r="B1" s="693" t="s">
        <v>651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338"/>
      <c r="R1" s="338"/>
      <c r="S1" s="338"/>
    </row>
    <row r="2" spans="2:16" s="337" customFormat="1" ht="26.25" customHeight="1">
      <c r="B2" s="690" t="s">
        <v>300</v>
      </c>
      <c r="C2" s="691"/>
      <c r="D2" s="692"/>
      <c r="E2" s="677"/>
      <c r="F2" s="678"/>
      <c r="G2" s="678"/>
      <c r="H2" s="679"/>
      <c r="I2" s="339" t="s">
        <v>7</v>
      </c>
      <c r="J2" s="677"/>
      <c r="K2" s="678"/>
      <c r="L2" s="679"/>
      <c r="M2" s="339" t="s">
        <v>301</v>
      </c>
      <c r="N2" s="677"/>
      <c r="O2" s="678"/>
      <c r="P2" s="679"/>
    </row>
    <row r="3" spans="2:16" s="337" customFormat="1" ht="27" customHeight="1">
      <c r="B3" s="690" t="s">
        <v>302</v>
      </c>
      <c r="C3" s="691"/>
      <c r="D3" s="692"/>
      <c r="E3" s="680"/>
      <c r="F3" s="681"/>
      <c r="G3" s="681"/>
      <c r="H3" s="682"/>
      <c r="I3" s="339" t="s">
        <v>303</v>
      </c>
      <c r="J3" s="700"/>
      <c r="K3" s="701"/>
      <c r="L3" s="702"/>
      <c r="M3" s="339" t="s">
        <v>11</v>
      </c>
      <c r="N3" s="675">
        <f>P36</f>
        <v>0</v>
      </c>
      <c r="O3" s="676"/>
      <c r="P3" s="500" t="s">
        <v>2</v>
      </c>
    </row>
    <row r="4" ht="9.75" customHeight="1"/>
    <row r="5" spans="2:16" ht="16.5" customHeight="1">
      <c r="B5" s="694" t="s">
        <v>293</v>
      </c>
      <c r="C5" s="695"/>
      <c r="D5" s="696"/>
      <c r="E5" s="683" t="s">
        <v>294</v>
      </c>
      <c r="F5" s="684"/>
      <c r="G5" s="683" t="s">
        <v>295</v>
      </c>
      <c r="H5" s="684"/>
      <c r="I5" s="683" t="s">
        <v>296</v>
      </c>
      <c r="J5" s="686"/>
      <c r="K5" s="683" t="s">
        <v>350</v>
      </c>
      <c r="L5" s="686"/>
      <c r="M5" s="683" t="s">
        <v>297</v>
      </c>
      <c r="N5" s="684"/>
      <c r="O5" s="683" t="s">
        <v>17</v>
      </c>
      <c r="P5" s="684"/>
    </row>
    <row r="6" spans="2:16" ht="15.75" customHeight="1">
      <c r="B6" s="697"/>
      <c r="C6" s="698"/>
      <c r="D6" s="699"/>
      <c r="E6" s="403" t="s">
        <v>298</v>
      </c>
      <c r="F6" s="405" t="s">
        <v>299</v>
      </c>
      <c r="G6" s="403" t="s">
        <v>298</v>
      </c>
      <c r="H6" s="405" t="s">
        <v>299</v>
      </c>
      <c r="I6" s="406" t="s">
        <v>298</v>
      </c>
      <c r="J6" s="404" t="s">
        <v>299</v>
      </c>
      <c r="K6" s="406" t="s">
        <v>298</v>
      </c>
      <c r="L6" s="404" t="s">
        <v>299</v>
      </c>
      <c r="M6" s="403" t="s">
        <v>298</v>
      </c>
      <c r="N6" s="405" t="s">
        <v>299</v>
      </c>
      <c r="O6" s="406" t="s">
        <v>298</v>
      </c>
      <c r="P6" s="404" t="s">
        <v>299</v>
      </c>
    </row>
    <row r="7" spans="2:16" ht="18" customHeight="1">
      <c r="B7" s="340"/>
      <c r="C7" s="465" t="s">
        <v>629</v>
      </c>
      <c r="D7" s="410"/>
      <c r="E7" s="343">
        <f>'岐阜市'!E41</f>
        <v>58800</v>
      </c>
      <c r="F7" s="345">
        <f>'岐阜市'!F41</f>
        <v>0</v>
      </c>
      <c r="G7" s="343">
        <f>'岐阜市'!J41</f>
        <v>0</v>
      </c>
      <c r="H7" s="345">
        <f>'岐阜市'!K41</f>
        <v>0</v>
      </c>
      <c r="I7" s="349">
        <f>'岐阜市'!O41</f>
        <v>0</v>
      </c>
      <c r="J7" s="350">
        <f>'岐阜市'!P41</f>
        <v>0</v>
      </c>
      <c r="K7" s="349">
        <f>'岐阜市'!T41</f>
        <v>73100</v>
      </c>
      <c r="L7" s="350">
        <f>'岐阜市'!U41</f>
        <v>0</v>
      </c>
      <c r="M7" s="343">
        <f>'岐阜市'!Y41</f>
        <v>5450</v>
      </c>
      <c r="N7" s="345">
        <f>'岐阜市'!Z41</f>
        <v>0</v>
      </c>
      <c r="O7" s="349">
        <f>SUM(E7+G7+I7+K7+M7)</f>
        <v>137350</v>
      </c>
      <c r="P7" s="350">
        <f>SUM(F7+H7+J7+L7+N7)</f>
        <v>0</v>
      </c>
    </row>
    <row r="8" spans="2:16" ht="18" customHeight="1">
      <c r="B8" s="342"/>
      <c r="C8" s="466" t="s">
        <v>623</v>
      </c>
      <c r="D8" s="411"/>
      <c r="E8" s="347">
        <f>'瑞穂・本巣・山県市・本巣郡'!E12</f>
        <v>7200</v>
      </c>
      <c r="F8" s="348">
        <f>'瑞穂・本巣・山県市・本巣郡'!F12</f>
        <v>0</v>
      </c>
      <c r="G8" s="347"/>
      <c r="H8" s="348"/>
      <c r="I8" s="351"/>
      <c r="J8" s="352"/>
      <c r="K8" s="351">
        <f>'瑞穂・本巣・山県市・本巣郡'!T12</f>
        <v>6100</v>
      </c>
      <c r="L8" s="352">
        <f>'瑞穂・本巣・山県市・本巣郡'!U12</f>
        <v>0</v>
      </c>
      <c r="M8" s="347">
        <f>'瑞穂・本巣・山県市・本巣郡'!Y12</f>
        <v>550</v>
      </c>
      <c r="N8" s="348">
        <f>'瑞穂・本巣・山県市・本巣郡'!Z12</f>
        <v>0</v>
      </c>
      <c r="O8" s="351">
        <f aca="true" t="shared" si="0" ref="O8:O36">SUM(E8+G8+I8+K8+M8)</f>
        <v>13850</v>
      </c>
      <c r="P8" s="352">
        <f aca="true" t="shared" si="1" ref="P8:P36">SUM(F8+H8+J8+L8+N8)</f>
        <v>0</v>
      </c>
    </row>
    <row r="9" spans="2:16" ht="18" customHeight="1">
      <c r="B9" s="342"/>
      <c r="C9" s="466" t="s">
        <v>624</v>
      </c>
      <c r="D9" s="411"/>
      <c r="E9" s="347">
        <f>'瑞穂・本巣・山県市・本巣郡'!E21</f>
        <v>2400</v>
      </c>
      <c r="F9" s="348">
        <f>'瑞穂・本巣・山県市・本巣郡'!F21</f>
        <v>0</v>
      </c>
      <c r="G9" s="347"/>
      <c r="H9" s="348"/>
      <c r="I9" s="351"/>
      <c r="J9" s="352"/>
      <c r="K9" s="351">
        <f>'瑞穂・本巣・山県市・本巣郡'!T21</f>
        <v>5850</v>
      </c>
      <c r="L9" s="352">
        <f>'瑞穂・本巣・山県市・本巣郡'!U21</f>
        <v>0</v>
      </c>
      <c r="M9" s="347"/>
      <c r="N9" s="348"/>
      <c r="O9" s="351">
        <f t="shared" si="0"/>
        <v>8250</v>
      </c>
      <c r="P9" s="352">
        <f t="shared" si="1"/>
        <v>0</v>
      </c>
    </row>
    <row r="10" spans="2:16" ht="18" customHeight="1">
      <c r="B10" s="342"/>
      <c r="C10" s="466" t="s">
        <v>630</v>
      </c>
      <c r="D10" s="411"/>
      <c r="E10" s="347">
        <f>'瑞穂・本巣・山県市・本巣郡'!E28</f>
        <v>3600</v>
      </c>
      <c r="F10" s="348">
        <f>'瑞穂・本巣・山県市・本巣郡'!F28</f>
        <v>0</v>
      </c>
      <c r="G10" s="347">
        <f>'瑞穂・本巣・山県市・本巣郡'!J28</f>
        <v>0</v>
      </c>
      <c r="H10" s="348">
        <f>'瑞穂・本巣・山県市・本巣郡'!K28</f>
        <v>0</v>
      </c>
      <c r="I10" s="351">
        <f>'瑞穂・本巣・山県市・本巣郡'!O28</f>
        <v>0</v>
      </c>
      <c r="J10" s="352">
        <f>'瑞穂・本巣・山県市・本巣郡'!P28</f>
        <v>0</v>
      </c>
      <c r="K10" s="351">
        <f>'瑞穂・本巣・山県市・本巣郡'!T28</f>
        <v>1750</v>
      </c>
      <c r="L10" s="352">
        <f>'瑞穂・本巣・山県市・本巣郡'!U28</f>
        <v>0</v>
      </c>
      <c r="M10" s="347">
        <f>'瑞穂・本巣・山県市・本巣郡'!Y28</f>
        <v>400</v>
      </c>
      <c r="N10" s="348">
        <f>'瑞穂・本巣・山県市・本巣郡'!Z28</f>
        <v>0</v>
      </c>
      <c r="O10" s="351">
        <f t="shared" si="0"/>
        <v>5750</v>
      </c>
      <c r="P10" s="352">
        <f t="shared" si="1"/>
        <v>0</v>
      </c>
    </row>
    <row r="11" spans="2:16" ht="18" customHeight="1">
      <c r="B11" s="342"/>
      <c r="C11" s="466" t="s">
        <v>625</v>
      </c>
      <c r="D11" s="411"/>
      <c r="E11" s="347">
        <f>'瑞穂・本巣・山県市・本巣郡'!E36</f>
        <v>5100</v>
      </c>
      <c r="F11" s="348">
        <f>'瑞穂・本巣・山県市・本巣郡'!F36</f>
        <v>0</v>
      </c>
      <c r="G11" s="347"/>
      <c r="H11" s="348"/>
      <c r="I11" s="351"/>
      <c r="J11" s="352"/>
      <c r="K11" s="351">
        <f>'瑞穂・本巣・山県市・本巣郡'!T36</f>
        <v>4500</v>
      </c>
      <c r="L11" s="352">
        <f>'瑞穂・本巣・山県市・本巣郡'!U36</f>
        <v>0</v>
      </c>
      <c r="M11" s="347">
        <f>'瑞穂・本巣・山県市・本巣郡'!Y36</f>
        <v>100</v>
      </c>
      <c r="N11" s="348">
        <f>'瑞穂・本巣・山県市・本巣郡'!Z36</f>
        <v>0</v>
      </c>
      <c r="O11" s="351">
        <f t="shared" si="0"/>
        <v>9700</v>
      </c>
      <c r="P11" s="352">
        <f t="shared" si="1"/>
        <v>0</v>
      </c>
    </row>
    <row r="12" spans="2:16" ht="18" customHeight="1">
      <c r="B12" s="342"/>
      <c r="C12" s="466" t="s">
        <v>631</v>
      </c>
      <c r="D12" s="411"/>
      <c r="E12" s="347">
        <f>'羽島・羽島郡・各務原市'!E14</f>
        <v>10850</v>
      </c>
      <c r="F12" s="348">
        <f>'羽島・羽島郡・各務原市'!F14</f>
        <v>0</v>
      </c>
      <c r="G12" s="347"/>
      <c r="H12" s="348"/>
      <c r="I12" s="351">
        <f>'羽島・羽島郡・各務原市'!O14</f>
        <v>0</v>
      </c>
      <c r="J12" s="352">
        <f>'羽島・羽島郡・各務原市'!P14</f>
        <v>0</v>
      </c>
      <c r="K12" s="351">
        <f>'羽島・羽島郡・各務原市'!T14</f>
        <v>6000</v>
      </c>
      <c r="L12" s="352">
        <f>'羽島・羽島郡・各務原市'!U14</f>
        <v>0</v>
      </c>
      <c r="M12" s="347">
        <f>'羽島・羽島郡・各務原市'!Y14</f>
        <v>600</v>
      </c>
      <c r="N12" s="348">
        <f>'羽島・羽島郡・各務原市'!Z14</f>
        <v>0</v>
      </c>
      <c r="O12" s="351">
        <f t="shared" si="0"/>
        <v>17450</v>
      </c>
      <c r="P12" s="352">
        <f t="shared" si="1"/>
        <v>0</v>
      </c>
    </row>
    <row r="13" spans="2:16" ht="18" customHeight="1">
      <c r="B13" s="342"/>
      <c r="C13" s="466" t="s">
        <v>632</v>
      </c>
      <c r="D13" s="411"/>
      <c r="E13" s="347">
        <f>'羽島・羽島郡・各務原市'!E21</f>
        <v>6500</v>
      </c>
      <c r="F13" s="348">
        <f>'羽島・羽島郡・各務原市'!F21</f>
        <v>0</v>
      </c>
      <c r="G13" s="347"/>
      <c r="H13" s="348"/>
      <c r="I13" s="351">
        <f>'羽島・羽島郡・各務原市'!O21</f>
        <v>0</v>
      </c>
      <c r="J13" s="352">
        <f>'羽島・羽島郡・各務原市'!P21</f>
        <v>0</v>
      </c>
      <c r="K13" s="351">
        <f>'羽島・羽島郡・各務原市'!T21</f>
        <v>2000</v>
      </c>
      <c r="L13" s="352">
        <f>'羽島・羽島郡・各務原市'!U21</f>
        <v>0</v>
      </c>
      <c r="M13" s="347">
        <f>'羽島・羽島郡・各務原市'!Y21</f>
        <v>900</v>
      </c>
      <c r="N13" s="348">
        <f>'羽島・羽島郡・各務原市'!Z21</f>
        <v>0</v>
      </c>
      <c r="O13" s="351">
        <f t="shared" si="0"/>
        <v>9400</v>
      </c>
      <c r="P13" s="352">
        <f t="shared" si="1"/>
        <v>0</v>
      </c>
    </row>
    <row r="14" spans="2:16" ht="18" customHeight="1">
      <c r="B14" s="342"/>
      <c r="C14" s="466" t="s">
        <v>633</v>
      </c>
      <c r="D14" s="411"/>
      <c r="E14" s="347">
        <f>'羽島・羽島郡・各務原市'!E37</f>
        <v>25150</v>
      </c>
      <c r="F14" s="348">
        <f>'羽島・羽島郡・各務原市'!F37</f>
        <v>0</v>
      </c>
      <c r="G14" s="347">
        <f>'羽島・羽島郡・各務原市'!J37</f>
        <v>1150</v>
      </c>
      <c r="H14" s="348">
        <f>'羽島・羽島郡・各務原市'!K37</f>
        <v>0</v>
      </c>
      <c r="I14" s="351">
        <f>'羽島・羽島郡・各務原市'!O37</f>
        <v>0</v>
      </c>
      <c r="J14" s="352">
        <f>'羽島・羽島郡・各務原市'!P37</f>
        <v>0</v>
      </c>
      <c r="K14" s="351">
        <f>'羽島・羽島郡・各務原市'!T37</f>
        <v>12750</v>
      </c>
      <c r="L14" s="352">
        <f>'羽島・羽島郡・各務原市'!U37</f>
        <v>0</v>
      </c>
      <c r="M14" s="347">
        <f>'羽島・羽島郡・各務原市'!Y37</f>
        <v>1100</v>
      </c>
      <c r="N14" s="348">
        <f>'羽島・羽島郡・各務原市'!Z37</f>
        <v>0</v>
      </c>
      <c r="O14" s="351">
        <f t="shared" si="0"/>
        <v>40150</v>
      </c>
      <c r="P14" s="352">
        <f t="shared" si="1"/>
        <v>0</v>
      </c>
    </row>
    <row r="15" spans="2:16" ht="18" customHeight="1">
      <c r="B15" s="342"/>
      <c r="C15" s="466" t="s">
        <v>634</v>
      </c>
      <c r="D15" s="411"/>
      <c r="E15" s="347">
        <f>'大垣・海津市・揖斐郡'!E18</f>
        <v>31650</v>
      </c>
      <c r="F15" s="348">
        <f>'大垣・海津市・揖斐郡'!F18</f>
        <v>0</v>
      </c>
      <c r="G15" s="347"/>
      <c r="H15" s="348"/>
      <c r="I15" s="351">
        <f>'大垣・海津市・揖斐郡'!O18</f>
        <v>1350</v>
      </c>
      <c r="J15" s="352">
        <f>'大垣・海津市・揖斐郡'!P18</f>
        <v>0</v>
      </c>
      <c r="K15" s="351">
        <f>'大垣・海津市・揖斐郡'!T18</f>
        <v>12450</v>
      </c>
      <c r="L15" s="352">
        <f>'大垣・海津市・揖斐郡'!U18</f>
        <v>0</v>
      </c>
      <c r="M15" s="347">
        <f>'大垣・海津市・揖斐郡'!Y18</f>
        <v>1500</v>
      </c>
      <c r="N15" s="348">
        <f>'大垣・海津市・揖斐郡'!Z18</f>
        <v>0</v>
      </c>
      <c r="O15" s="351">
        <f t="shared" si="0"/>
        <v>46950</v>
      </c>
      <c r="P15" s="352">
        <f t="shared" si="1"/>
        <v>0</v>
      </c>
    </row>
    <row r="16" spans="2:16" ht="18" customHeight="1">
      <c r="B16" s="342"/>
      <c r="C16" s="466" t="s">
        <v>626</v>
      </c>
      <c r="D16" s="411"/>
      <c r="E16" s="347">
        <f>'大垣・海津市・揖斐郡'!E26</f>
        <v>6850</v>
      </c>
      <c r="F16" s="348">
        <f>'大垣・海津市・揖斐郡'!F26</f>
        <v>0</v>
      </c>
      <c r="G16" s="347"/>
      <c r="H16" s="348"/>
      <c r="I16" s="351">
        <f>'大垣・海津市・揖斐郡'!O26</f>
        <v>0</v>
      </c>
      <c r="J16" s="352">
        <f>'大垣・海津市・揖斐郡'!P26</f>
        <v>0</v>
      </c>
      <c r="K16" s="351">
        <f>'大垣・海津市・揖斐郡'!T26</f>
        <v>1650</v>
      </c>
      <c r="L16" s="352">
        <f>'大垣・海津市・揖斐郡'!U26</f>
        <v>0</v>
      </c>
      <c r="M16" s="347">
        <f>'大垣・海津市・揖斐郡'!Y26</f>
        <v>350</v>
      </c>
      <c r="N16" s="348">
        <f>'大垣・海津市・揖斐郡'!Z26</f>
        <v>0</v>
      </c>
      <c r="O16" s="351">
        <f t="shared" si="0"/>
        <v>8850</v>
      </c>
      <c r="P16" s="352">
        <f t="shared" si="1"/>
        <v>0</v>
      </c>
    </row>
    <row r="17" spans="2:16" ht="18" customHeight="1">
      <c r="B17" s="342"/>
      <c r="C17" s="466" t="s">
        <v>635</v>
      </c>
      <c r="D17" s="411"/>
      <c r="E17" s="347">
        <f>'大垣・海津市・揖斐郡'!E35</f>
        <v>10850</v>
      </c>
      <c r="F17" s="348">
        <f>'大垣・海津市・揖斐郡'!F35</f>
        <v>0</v>
      </c>
      <c r="G17" s="347"/>
      <c r="H17" s="348"/>
      <c r="I17" s="351">
        <f>'大垣・海津市・揖斐郡'!O35</f>
        <v>0</v>
      </c>
      <c r="J17" s="352">
        <f>'大垣・海津市・揖斐郡'!P35</f>
        <v>0</v>
      </c>
      <c r="K17" s="351">
        <f>'大垣・海津市・揖斐郡'!T35</f>
        <v>6500</v>
      </c>
      <c r="L17" s="352">
        <f>'大垣・海津市・揖斐郡'!U35</f>
        <v>0</v>
      </c>
      <c r="M17" s="347">
        <f>'大垣・海津市・揖斐郡'!Y35</f>
        <v>400</v>
      </c>
      <c r="N17" s="348">
        <f>'大垣・海津市・揖斐郡'!Z35</f>
        <v>0</v>
      </c>
      <c r="O17" s="351">
        <f t="shared" si="0"/>
        <v>17750</v>
      </c>
      <c r="P17" s="352">
        <f t="shared" si="1"/>
        <v>0</v>
      </c>
    </row>
    <row r="18" spans="2:16" ht="18" customHeight="1">
      <c r="B18" s="342"/>
      <c r="C18" s="466" t="s">
        <v>636</v>
      </c>
      <c r="D18" s="411"/>
      <c r="E18" s="347">
        <f>'不破・安八・養老郡・美濃加茂市'!E11</f>
        <v>6850</v>
      </c>
      <c r="F18" s="348">
        <f>'不破・安八・養老郡・美濃加茂市'!F11</f>
        <v>0</v>
      </c>
      <c r="G18" s="347">
        <f>'不破・安八・養老郡・美濃加茂市'!J11</f>
        <v>0</v>
      </c>
      <c r="H18" s="348">
        <f>'不破・安八・養老郡・美濃加茂市'!K11</f>
        <v>0</v>
      </c>
      <c r="I18" s="351">
        <f>'不破・安八・養老郡・美濃加茂市'!O11</f>
        <v>0</v>
      </c>
      <c r="J18" s="352">
        <f>'不破・安八・養老郡・美濃加茂市'!P11</f>
        <v>0</v>
      </c>
      <c r="K18" s="351">
        <f>'不破・安八・養老郡・美濃加茂市'!T11</f>
        <v>3450</v>
      </c>
      <c r="L18" s="352">
        <f>'不破・安八・養老郡・美濃加茂市'!U11</f>
        <v>0</v>
      </c>
      <c r="M18" s="347">
        <f>'不破・安八・養老郡・美濃加茂市'!Y11</f>
        <v>250</v>
      </c>
      <c r="N18" s="348">
        <f>'不破・安八・養老郡・美濃加茂市'!Z11</f>
        <v>0</v>
      </c>
      <c r="O18" s="351">
        <f t="shared" si="0"/>
        <v>10550</v>
      </c>
      <c r="P18" s="352">
        <f t="shared" si="1"/>
        <v>0</v>
      </c>
    </row>
    <row r="19" spans="2:16" ht="18" customHeight="1">
      <c r="B19" s="342"/>
      <c r="C19" s="466" t="s">
        <v>637</v>
      </c>
      <c r="D19" s="411"/>
      <c r="E19" s="347">
        <f>'不破・安八・養老郡・美濃加茂市'!E19</f>
        <v>10000</v>
      </c>
      <c r="F19" s="348">
        <f>'不破・安八・養老郡・美濃加茂市'!F19</f>
        <v>0</v>
      </c>
      <c r="G19" s="347"/>
      <c r="H19" s="348"/>
      <c r="I19" s="351"/>
      <c r="J19" s="352"/>
      <c r="K19" s="351"/>
      <c r="L19" s="352"/>
      <c r="M19" s="347">
        <f>'不破・安八・養老郡・美濃加茂市'!Y19</f>
        <v>250</v>
      </c>
      <c r="N19" s="348">
        <f>'不破・安八・養老郡・美濃加茂市'!Z19</f>
        <v>0</v>
      </c>
      <c r="O19" s="351">
        <f t="shared" si="0"/>
        <v>10250</v>
      </c>
      <c r="P19" s="352">
        <f t="shared" si="1"/>
        <v>0</v>
      </c>
    </row>
    <row r="20" spans="2:16" ht="18" customHeight="1">
      <c r="B20" s="342"/>
      <c r="C20" s="466" t="s">
        <v>638</v>
      </c>
      <c r="D20" s="411"/>
      <c r="E20" s="347">
        <f>'不破・安八・養老郡・美濃加茂市'!E26</f>
        <v>4800</v>
      </c>
      <c r="F20" s="348">
        <f>'不破・安八・養老郡・美濃加茂市'!F26</f>
        <v>0</v>
      </c>
      <c r="G20" s="347">
        <f>'不破・安八・養老郡・美濃加茂市'!J26</f>
        <v>0</v>
      </c>
      <c r="H20" s="348">
        <f>'不破・安八・養老郡・美濃加茂市'!K26</f>
        <v>0</v>
      </c>
      <c r="I20" s="351">
        <f>'不破・安八・養老郡・美濃加茂市'!O26</f>
        <v>350</v>
      </c>
      <c r="J20" s="352">
        <f>'不破・安八・養老郡・美濃加茂市'!P26</f>
        <v>0</v>
      </c>
      <c r="K20" s="351">
        <f>'不破・安八・養老郡・美濃加茂市'!T26</f>
        <v>2500</v>
      </c>
      <c r="L20" s="352">
        <f>'不破・安八・養老郡・美濃加茂市'!U26</f>
        <v>0</v>
      </c>
      <c r="M20" s="347"/>
      <c r="N20" s="348"/>
      <c r="O20" s="351">
        <f t="shared" si="0"/>
        <v>7650</v>
      </c>
      <c r="P20" s="352">
        <f t="shared" si="1"/>
        <v>0</v>
      </c>
    </row>
    <row r="21" spans="2:16" ht="18" customHeight="1">
      <c r="B21" s="342"/>
      <c r="C21" s="466" t="s">
        <v>639</v>
      </c>
      <c r="D21" s="411"/>
      <c r="E21" s="347">
        <f>'不破・安八・養老郡・美濃加茂市'!E34</f>
        <v>9750</v>
      </c>
      <c r="F21" s="348">
        <f>'不破・安八・養老郡・美濃加茂市'!F34</f>
        <v>0</v>
      </c>
      <c r="G21" s="344"/>
      <c r="H21" s="346"/>
      <c r="I21" s="351">
        <f>'不破・安八・養老郡・美濃加茂市'!O34</f>
        <v>0</v>
      </c>
      <c r="J21" s="352">
        <f>'不破・安八・養老郡・美濃加茂市'!P34</f>
        <v>0</v>
      </c>
      <c r="K21" s="351">
        <f>'不破・安八・養老郡・美濃加茂市'!T34</f>
        <v>2050</v>
      </c>
      <c r="L21" s="352">
        <f>'不破・安八・養老郡・美濃加茂市'!U34</f>
        <v>0</v>
      </c>
      <c r="M21" s="347">
        <f>'不破・安八・養老郡・美濃加茂市'!Y34</f>
        <v>800</v>
      </c>
      <c r="N21" s="348">
        <f>'不破・安八・養老郡・美濃加茂市'!Z34</f>
        <v>0</v>
      </c>
      <c r="O21" s="351">
        <f t="shared" si="0"/>
        <v>12600</v>
      </c>
      <c r="P21" s="352">
        <f t="shared" si="1"/>
        <v>0</v>
      </c>
    </row>
    <row r="22" spans="2:16" ht="18" customHeight="1">
      <c r="B22" s="342"/>
      <c r="C22" s="466" t="s">
        <v>640</v>
      </c>
      <c r="D22" s="411"/>
      <c r="E22" s="347">
        <f>'加茂郡・美濃市'!E24</f>
        <v>12550</v>
      </c>
      <c r="F22" s="348">
        <f>'加茂郡・美濃市'!F24</f>
        <v>0</v>
      </c>
      <c r="G22" s="347"/>
      <c r="H22" s="348"/>
      <c r="I22" s="351">
        <f>'加茂郡・美濃市'!O24</f>
        <v>0</v>
      </c>
      <c r="J22" s="352">
        <f>'加茂郡・美濃市'!P24</f>
        <v>0</v>
      </c>
      <c r="K22" s="351">
        <f>'加茂郡・美濃市'!T24</f>
        <v>2300</v>
      </c>
      <c r="L22" s="352">
        <f>'加茂郡・美濃市'!U24</f>
        <v>0</v>
      </c>
      <c r="M22" s="347">
        <f>'加茂郡・美濃市'!Y24</f>
        <v>150</v>
      </c>
      <c r="N22" s="348">
        <f>'加茂郡・美濃市'!Z24</f>
        <v>0</v>
      </c>
      <c r="O22" s="351">
        <f t="shared" si="0"/>
        <v>15000</v>
      </c>
      <c r="P22" s="352">
        <f t="shared" si="1"/>
        <v>0</v>
      </c>
    </row>
    <row r="23" spans="2:16" ht="18" customHeight="1">
      <c r="B23" s="342"/>
      <c r="C23" s="466" t="s">
        <v>494</v>
      </c>
      <c r="D23" s="411"/>
      <c r="E23" s="347">
        <f>'加茂郡・美濃市'!E32</f>
        <v>4050</v>
      </c>
      <c r="F23" s="348">
        <f>'加茂郡・美濃市'!F32</f>
        <v>0</v>
      </c>
      <c r="G23" s="347"/>
      <c r="H23" s="348"/>
      <c r="I23" s="351">
        <f>'加茂郡・美濃市'!O32</f>
        <v>0</v>
      </c>
      <c r="J23" s="352">
        <f>'加茂郡・美濃市'!P32</f>
        <v>0</v>
      </c>
      <c r="K23" s="351">
        <f>'加茂郡・美濃市'!T32</f>
        <v>2700</v>
      </c>
      <c r="L23" s="352">
        <f>'加茂郡・美濃市'!U32</f>
        <v>0</v>
      </c>
      <c r="M23" s="347">
        <f>'加茂郡・美濃市'!Y32</f>
        <v>0</v>
      </c>
      <c r="N23" s="348">
        <f>'加茂郡・美濃市'!Z32</f>
        <v>0</v>
      </c>
      <c r="O23" s="351">
        <f t="shared" si="0"/>
        <v>6750</v>
      </c>
      <c r="P23" s="352">
        <f t="shared" si="1"/>
        <v>0</v>
      </c>
    </row>
    <row r="24" spans="2:16" ht="18" customHeight="1">
      <c r="B24" s="342"/>
      <c r="C24" s="466" t="s">
        <v>641</v>
      </c>
      <c r="D24" s="411"/>
      <c r="E24" s="347">
        <f>'関・郡上市'!E19</f>
        <v>11400</v>
      </c>
      <c r="F24" s="348">
        <f>'関・郡上市'!F19</f>
        <v>0</v>
      </c>
      <c r="G24" s="344"/>
      <c r="H24" s="346"/>
      <c r="I24" s="351">
        <f>'関・郡上市'!O19</f>
        <v>0</v>
      </c>
      <c r="J24" s="352">
        <f>'関・郡上市'!P19</f>
        <v>0</v>
      </c>
      <c r="K24" s="351">
        <f>'関・郡上市'!T19</f>
        <v>11400</v>
      </c>
      <c r="L24" s="352">
        <f>'関・郡上市'!U19</f>
        <v>0</v>
      </c>
      <c r="M24" s="347">
        <f>'関・郡上市'!Y19</f>
        <v>800</v>
      </c>
      <c r="N24" s="348">
        <f>'関・郡上市'!Z19</f>
        <v>0</v>
      </c>
      <c r="O24" s="351">
        <f t="shared" si="0"/>
        <v>23600</v>
      </c>
      <c r="P24" s="352">
        <f t="shared" si="1"/>
        <v>0</v>
      </c>
    </row>
    <row r="25" spans="2:16" ht="18" customHeight="1">
      <c r="B25" s="342"/>
      <c r="C25" s="466" t="s">
        <v>627</v>
      </c>
      <c r="D25" s="411"/>
      <c r="E25" s="347">
        <f>'関・郡上市'!E31</f>
        <v>9600</v>
      </c>
      <c r="F25" s="348">
        <f>'関・郡上市'!F31</f>
        <v>0</v>
      </c>
      <c r="G25" s="347"/>
      <c r="H25" s="348"/>
      <c r="I25" s="351"/>
      <c r="J25" s="352"/>
      <c r="K25" s="351">
        <f>'関・郡上市'!T31</f>
        <v>1400</v>
      </c>
      <c r="L25" s="352">
        <f>'関・郡上市'!U31</f>
        <v>0</v>
      </c>
      <c r="M25" s="347">
        <f>'関・郡上市'!Y31</f>
        <v>100</v>
      </c>
      <c r="N25" s="348">
        <f>'関・郡上市'!Z31</f>
        <v>0</v>
      </c>
      <c r="O25" s="351">
        <f t="shared" si="0"/>
        <v>11100</v>
      </c>
      <c r="P25" s="352">
        <f t="shared" si="1"/>
        <v>0</v>
      </c>
    </row>
    <row r="26" spans="2:16" ht="18" customHeight="1">
      <c r="B26" s="342"/>
      <c r="C26" s="466" t="s">
        <v>642</v>
      </c>
      <c r="D26" s="411"/>
      <c r="E26" s="347">
        <f>'可児・多治見市・可児郡'!E13</f>
        <v>17850</v>
      </c>
      <c r="F26" s="348">
        <f>'可児・多治見市・可児郡'!F13</f>
        <v>0</v>
      </c>
      <c r="G26" s="344"/>
      <c r="H26" s="346"/>
      <c r="I26" s="351">
        <f>'可児・多治見市・可児郡'!O13</f>
        <v>3600</v>
      </c>
      <c r="J26" s="352">
        <f>'可児・多治見市・可児郡'!P13</f>
        <v>0</v>
      </c>
      <c r="K26" s="351"/>
      <c r="L26" s="352"/>
      <c r="M26" s="347">
        <f>'可児・多治見市・可児郡'!Y13</f>
        <v>1400</v>
      </c>
      <c r="N26" s="348">
        <f>'可児・多治見市・可児郡'!Z13</f>
        <v>0</v>
      </c>
      <c r="O26" s="351">
        <f t="shared" si="0"/>
        <v>22850</v>
      </c>
      <c r="P26" s="352">
        <f t="shared" si="1"/>
        <v>0</v>
      </c>
    </row>
    <row r="27" spans="2:16" ht="18" customHeight="1">
      <c r="B27" s="342"/>
      <c r="C27" s="467" t="s">
        <v>643</v>
      </c>
      <c r="D27" s="411"/>
      <c r="E27" s="347">
        <f>'可児・多治見市・可児郡'!E19</f>
        <v>2450</v>
      </c>
      <c r="F27" s="348">
        <f>'可児・多治見市・可児郡'!F19</f>
        <v>0</v>
      </c>
      <c r="G27" s="347"/>
      <c r="H27" s="348"/>
      <c r="I27" s="351">
        <f>'可児・多治見市・可児郡'!O19</f>
        <v>450</v>
      </c>
      <c r="J27" s="352">
        <f>'可児・多治見市・可児郡'!P19</f>
        <v>0</v>
      </c>
      <c r="K27" s="351"/>
      <c r="L27" s="352"/>
      <c r="M27" s="347"/>
      <c r="N27" s="348"/>
      <c r="O27" s="351">
        <f t="shared" si="0"/>
        <v>2900</v>
      </c>
      <c r="P27" s="352">
        <f t="shared" si="1"/>
        <v>0</v>
      </c>
    </row>
    <row r="28" spans="2:16" ht="18" customHeight="1">
      <c r="B28" s="342"/>
      <c r="C28" s="466" t="s">
        <v>644</v>
      </c>
      <c r="D28" s="411"/>
      <c r="E28" s="347">
        <f>'可児・多治見市・可児郡'!E34</f>
        <v>27450</v>
      </c>
      <c r="F28" s="348">
        <f>'可児・多治見市・可児郡'!F34</f>
        <v>0</v>
      </c>
      <c r="G28" s="347">
        <f>'可児・多治見市・可児郡'!J34</f>
        <v>0</v>
      </c>
      <c r="H28" s="348">
        <f>'可児・多治見市・可児郡'!K34</f>
        <v>0</v>
      </c>
      <c r="I28" s="351">
        <f>'可児・多治見市・可児郡'!O34</f>
        <v>4400</v>
      </c>
      <c r="J28" s="352">
        <f>'可児・多治見市・可児郡'!P34</f>
        <v>0</v>
      </c>
      <c r="K28" s="351"/>
      <c r="L28" s="352"/>
      <c r="M28" s="347">
        <f>'可児・多治見市・可児郡'!Y34</f>
        <v>1350</v>
      </c>
      <c r="N28" s="348">
        <f>'可児・多治見市・可児郡'!Z34</f>
        <v>0</v>
      </c>
      <c r="O28" s="351">
        <f t="shared" si="0"/>
        <v>33200</v>
      </c>
      <c r="P28" s="352">
        <f t="shared" si="1"/>
        <v>0</v>
      </c>
    </row>
    <row r="29" spans="2:16" ht="18" customHeight="1">
      <c r="B29" s="342"/>
      <c r="C29" s="466" t="s">
        <v>645</v>
      </c>
      <c r="D29" s="411"/>
      <c r="E29" s="347">
        <f>'土岐・瑞浪・恵那市'!E13</f>
        <v>12400</v>
      </c>
      <c r="F29" s="348">
        <f>'土岐・瑞浪・恵那市'!F13</f>
        <v>0</v>
      </c>
      <c r="G29" s="347">
        <f>'土岐・瑞浪・恵那市'!J13</f>
        <v>0</v>
      </c>
      <c r="H29" s="348">
        <f>'土岐・瑞浪・恵那市'!K13</f>
        <v>0</v>
      </c>
      <c r="I29" s="351">
        <f>'土岐・瑞浪・恵那市'!O13</f>
        <v>2150</v>
      </c>
      <c r="J29" s="352">
        <f>'土岐・瑞浪・恵那市'!P13</f>
        <v>0</v>
      </c>
      <c r="K29" s="351"/>
      <c r="L29" s="352"/>
      <c r="M29" s="347">
        <f>'土岐・瑞浪・恵那市'!Y13</f>
        <v>750</v>
      </c>
      <c r="N29" s="348">
        <f>'土岐・瑞浪・恵那市'!Z13</f>
        <v>0</v>
      </c>
      <c r="O29" s="351">
        <f t="shared" si="0"/>
        <v>15300</v>
      </c>
      <c r="P29" s="352">
        <f t="shared" si="1"/>
        <v>0</v>
      </c>
    </row>
    <row r="30" spans="2:16" ht="18" customHeight="1">
      <c r="B30" s="342"/>
      <c r="C30" s="466" t="s">
        <v>646</v>
      </c>
      <c r="D30" s="411"/>
      <c r="E30" s="347">
        <f>'土岐・瑞浪・恵那市'!E22</f>
        <v>8250</v>
      </c>
      <c r="F30" s="348">
        <f>'土岐・瑞浪・恵那市'!F22</f>
        <v>0</v>
      </c>
      <c r="G30" s="347">
        <f>'土岐・瑞浪・恵那市'!J22</f>
        <v>400</v>
      </c>
      <c r="H30" s="348">
        <f>'土岐・瑞浪・恵那市'!K22</f>
        <v>0</v>
      </c>
      <c r="I30" s="351">
        <f>'土岐・瑞浪・恵那市'!O22</f>
        <v>850</v>
      </c>
      <c r="J30" s="352">
        <f>'土岐・瑞浪・恵那市'!P22</f>
        <v>0</v>
      </c>
      <c r="K30" s="351"/>
      <c r="L30" s="352"/>
      <c r="M30" s="347">
        <f>'土岐・瑞浪・恵那市'!Y22</f>
        <v>500</v>
      </c>
      <c r="N30" s="348">
        <f>'土岐・瑞浪・恵那市'!Z22</f>
        <v>0</v>
      </c>
      <c r="O30" s="351">
        <f t="shared" si="0"/>
        <v>10000</v>
      </c>
      <c r="P30" s="352">
        <f t="shared" si="1"/>
        <v>0</v>
      </c>
    </row>
    <row r="31" spans="2:16" ht="18" customHeight="1">
      <c r="B31" s="342"/>
      <c r="C31" s="466" t="s">
        <v>647</v>
      </c>
      <c r="D31" s="411"/>
      <c r="E31" s="347">
        <f>'土岐・瑞浪・恵那市'!E35</f>
        <v>11100</v>
      </c>
      <c r="F31" s="348">
        <f>'土岐・瑞浪・恵那市'!F35</f>
        <v>0</v>
      </c>
      <c r="G31" s="347"/>
      <c r="H31" s="348"/>
      <c r="I31" s="351">
        <f>'土岐・瑞浪・恵那市'!O35</f>
        <v>1950</v>
      </c>
      <c r="J31" s="352">
        <f>'土岐・瑞浪・恵那市'!P35</f>
        <v>0</v>
      </c>
      <c r="K31" s="351">
        <f>'土岐・瑞浪・恵那市'!T35</f>
        <v>500</v>
      </c>
      <c r="L31" s="352">
        <f>'土岐・瑞浪・恵那市'!U35</f>
        <v>0</v>
      </c>
      <c r="M31" s="347">
        <f>'土岐・瑞浪・恵那市'!Y35</f>
        <v>500</v>
      </c>
      <c r="N31" s="348">
        <f>'土岐・瑞浪・恵那市'!Z35</f>
        <v>0</v>
      </c>
      <c r="O31" s="351">
        <f t="shared" si="0"/>
        <v>14050</v>
      </c>
      <c r="P31" s="352">
        <f t="shared" si="1"/>
        <v>0</v>
      </c>
    </row>
    <row r="32" spans="2:16" ht="18" customHeight="1">
      <c r="B32" s="342"/>
      <c r="C32" s="466" t="s">
        <v>648</v>
      </c>
      <c r="D32" s="411"/>
      <c r="E32" s="347">
        <f>'中津川・下呂市'!E23</f>
        <v>18450</v>
      </c>
      <c r="F32" s="348">
        <f>'中津川・下呂市'!F23</f>
        <v>0</v>
      </c>
      <c r="G32" s="347"/>
      <c r="H32" s="348"/>
      <c r="I32" s="351">
        <f>'中津川・下呂市'!O23</f>
        <v>1150</v>
      </c>
      <c r="J32" s="352">
        <f>'中津川・下呂市'!P23</f>
        <v>0</v>
      </c>
      <c r="K32" s="351">
        <f>'中津川・下呂市'!T23</f>
        <v>250</v>
      </c>
      <c r="L32" s="352">
        <f>'中津川・下呂市'!U23</f>
        <v>0</v>
      </c>
      <c r="M32" s="347">
        <f>'中津川・下呂市'!Y23</f>
        <v>1300</v>
      </c>
      <c r="N32" s="348">
        <f>'中津川・下呂市'!Z23</f>
        <v>0</v>
      </c>
      <c r="O32" s="351">
        <f t="shared" si="0"/>
        <v>21150</v>
      </c>
      <c r="P32" s="352">
        <f t="shared" si="1"/>
        <v>0</v>
      </c>
    </row>
    <row r="33" spans="2:16" ht="18" customHeight="1">
      <c r="B33" s="342"/>
      <c r="C33" s="466" t="s">
        <v>628</v>
      </c>
      <c r="D33" s="411"/>
      <c r="E33" s="347">
        <f>'中津川・下呂市'!E36</f>
        <v>9000</v>
      </c>
      <c r="F33" s="348">
        <f>'中津川・下呂市'!F36</f>
        <v>0</v>
      </c>
      <c r="G33" s="344"/>
      <c r="H33" s="346"/>
      <c r="I33" s="351"/>
      <c r="J33" s="352"/>
      <c r="K33" s="351">
        <f>'中津川・下呂市'!T36</f>
        <v>650</v>
      </c>
      <c r="L33" s="352">
        <f>'中津川・下呂市'!U36</f>
        <v>0</v>
      </c>
      <c r="M33" s="347">
        <f>'中津川・下呂市'!Y36</f>
        <v>700</v>
      </c>
      <c r="N33" s="348">
        <f>'中津川・下呂市'!Z36</f>
        <v>0</v>
      </c>
      <c r="O33" s="351">
        <f t="shared" si="0"/>
        <v>10350</v>
      </c>
      <c r="P33" s="352">
        <f t="shared" si="1"/>
        <v>0</v>
      </c>
    </row>
    <row r="34" spans="2:16" ht="18" customHeight="1">
      <c r="B34" s="342"/>
      <c r="C34" s="466" t="s">
        <v>653</v>
      </c>
      <c r="D34" s="411"/>
      <c r="E34" s="347">
        <f>'高山・飛騨市'!E19</f>
        <v>20000</v>
      </c>
      <c r="F34" s="348">
        <f>'高山・飛騨市'!F19</f>
        <v>0</v>
      </c>
      <c r="G34" s="347">
        <f>'高山・飛騨市'!J19</f>
        <v>0</v>
      </c>
      <c r="H34" s="348">
        <f>'高山・飛騨市'!K19</f>
        <v>0</v>
      </c>
      <c r="I34" s="351">
        <f>'高山・飛騨市'!O19</f>
        <v>1250</v>
      </c>
      <c r="J34" s="352">
        <f>'高山・飛騨市'!P19</f>
        <v>0</v>
      </c>
      <c r="K34" s="351">
        <f>'高山・飛騨市'!T19</f>
        <v>1900</v>
      </c>
      <c r="L34" s="352">
        <f>'高山・飛騨市'!U19</f>
        <v>0</v>
      </c>
      <c r="M34" s="347">
        <f>'高山・飛騨市'!Y19</f>
        <v>1050</v>
      </c>
      <c r="N34" s="348">
        <f>'高山・飛騨市'!Z19</f>
        <v>0</v>
      </c>
      <c r="O34" s="351">
        <f t="shared" si="0"/>
        <v>24200</v>
      </c>
      <c r="P34" s="352">
        <f t="shared" si="1"/>
        <v>0</v>
      </c>
    </row>
    <row r="35" spans="2:16" ht="18" customHeight="1">
      <c r="B35" s="341"/>
      <c r="C35" s="468" t="s">
        <v>649</v>
      </c>
      <c r="D35" s="412"/>
      <c r="E35" s="355">
        <f>'高山・飛騨市'!E31</f>
        <v>6200</v>
      </c>
      <c r="F35" s="356">
        <f>'高山・飛騨市'!F31</f>
        <v>0</v>
      </c>
      <c r="G35" s="355">
        <f>'高山・飛騨市'!J31</f>
        <v>0</v>
      </c>
      <c r="H35" s="356">
        <f>'高山・飛騨市'!K31</f>
        <v>0</v>
      </c>
      <c r="I35" s="357">
        <f>'高山・飛騨市'!O31</f>
        <v>0</v>
      </c>
      <c r="J35" s="358">
        <f>'高山・飛騨市'!P31</f>
        <v>0</v>
      </c>
      <c r="K35" s="357">
        <f>'高山・飛騨市'!T31</f>
        <v>1250</v>
      </c>
      <c r="L35" s="358">
        <f>'高山・飛騨市'!U31</f>
        <v>0</v>
      </c>
      <c r="M35" s="355">
        <f>'高山・飛騨市'!Y31</f>
        <v>250</v>
      </c>
      <c r="N35" s="356">
        <f>'高山・飛騨市'!Z31</f>
        <v>0</v>
      </c>
      <c r="O35" s="401">
        <f t="shared" si="0"/>
        <v>7700</v>
      </c>
      <c r="P35" s="402">
        <f t="shared" si="1"/>
        <v>0</v>
      </c>
    </row>
    <row r="36" spans="2:16" ht="15.75" customHeight="1">
      <c r="B36" s="335"/>
      <c r="C36" s="319" t="s">
        <v>650</v>
      </c>
      <c r="D36" s="336"/>
      <c r="E36" s="353">
        <f>SUM(E7:E35)</f>
        <v>371100</v>
      </c>
      <c r="F36" s="408">
        <f aca="true" t="shared" si="2" ref="F36:N36">SUM(F7:F35)</f>
        <v>0</v>
      </c>
      <c r="G36" s="353">
        <f t="shared" si="2"/>
        <v>1550</v>
      </c>
      <c r="H36" s="408">
        <f t="shared" si="2"/>
        <v>0</v>
      </c>
      <c r="I36" s="354">
        <f t="shared" si="2"/>
        <v>17500</v>
      </c>
      <c r="J36" s="409">
        <f t="shared" si="2"/>
        <v>0</v>
      </c>
      <c r="K36" s="353">
        <f t="shared" si="2"/>
        <v>163000</v>
      </c>
      <c r="L36" s="408">
        <f t="shared" si="2"/>
        <v>0</v>
      </c>
      <c r="M36" s="354">
        <f t="shared" si="2"/>
        <v>21500</v>
      </c>
      <c r="N36" s="409">
        <f t="shared" si="2"/>
        <v>0</v>
      </c>
      <c r="O36" s="353">
        <f t="shared" si="0"/>
        <v>574650</v>
      </c>
      <c r="P36" s="359">
        <f t="shared" si="1"/>
        <v>0</v>
      </c>
    </row>
    <row r="37" spans="2:28" s="4" customFormat="1" ht="14.25" customHeight="1">
      <c r="B37" s="687" t="s">
        <v>832</v>
      </c>
      <c r="C37" s="688"/>
      <c r="D37" s="688"/>
      <c r="E37" s="688"/>
      <c r="F37" s="688"/>
      <c r="G37" s="688"/>
      <c r="H37" s="688"/>
      <c r="I37" s="688"/>
      <c r="J37" s="688"/>
      <c r="K37" s="688"/>
      <c r="L37" s="688"/>
      <c r="M37" s="688"/>
      <c r="N37" s="688"/>
      <c r="O37" s="688"/>
      <c r="P37" s="688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</row>
    <row r="38" spans="2:28" s="4" customFormat="1" ht="14.25" customHeight="1">
      <c r="B38" s="687" t="s">
        <v>829</v>
      </c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</row>
    <row r="39" spans="2:28" s="4" customFormat="1" ht="13.5">
      <c r="B39" s="687" t="s">
        <v>830</v>
      </c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</row>
    <row r="40" spans="2:28" s="4" customFormat="1" ht="5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615"/>
      <c r="T40" s="617"/>
      <c r="U40" s="1"/>
      <c r="V40" s="1"/>
      <c r="W40" s="1"/>
      <c r="X40" s="615"/>
      <c r="Y40" s="618"/>
      <c r="Z40" s="2"/>
      <c r="AA40" s="2"/>
      <c r="AB40" s="2"/>
    </row>
    <row r="41" spans="2:16" ht="20.25" customHeight="1">
      <c r="B41" s="316" t="s">
        <v>688</v>
      </c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85" t="s">
        <v>861</v>
      </c>
      <c r="P41" s="685"/>
    </row>
    <row r="42" ht="8.25" customHeight="1"/>
    <row r="43" ht="20.25" customHeight="1"/>
  </sheetData>
  <sheetProtection password="CCCF" sheet="1" selectLockedCells="1"/>
  <mergeCells count="20"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</mergeCells>
  <dataValidations count="1">
    <dataValidation operator="lessThanOrEqual" allowBlank="1" showInputMessage="1" showErrorMessage="1" sqref="B37:B40 C40:Y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663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SUM(O4)</f>
        <v>0</v>
      </c>
      <c r="W3" s="727"/>
      <c r="X3" s="727"/>
      <c r="Y3" s="727"/>
      <c r="Z3" s="479" t="s">
        <v>2</v>
      </c>
    </row>
    <row r="4" spans="2:47" ht="30" customHeight="1">
      <c r="B4" s="317"/>
      <c r="C4" s="707" t="s">
        <v>667</v>
      </c>
      <c r="D4" s="707"/>
      <c r="E4" s="707"/>
      <c r="F4" s="705" t="s">
        <v>17</v>
      </c>
      <c r="G4" s="705"/>
      <c r="H4" s="706">
        <f>SUM(E41+J41+O41+T41+Y41)</f>
        <v>137350</v>
      </c>
      <c r="I4" s="705"/>
      <c r="J4" s="160" t="s">
        <v>2</v>
      </c>
      <c r="K4" s="160" t="s">
        <v>666</v>
      </c>
      <c r="L4" s="161"/>
      <c r="M4" s="482" t="s">
        <v>274</v>
      </c>
      <c r="N4" s="161"/>
      <c r="O4" s="718">
        <f>SUM(F41+K41+P41+U41+Z41)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9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413" t="s">
        <v>327</v>
      </c>
      <c r="D6" s="584" t="s">
        <v>664</v>
      </c>
      <c r="E6" s="377">
        <v>1950</v>
      </c>
      <c r="F6" s="580"/>
      <c r="G6" s="318"/>
      <c r="H6" s="381"/>
      <c r="I6" s="364"/>
      <c r="J6" s="375"/>
      <c r="K6" s="629"/>
      <c r="L6" s="328"/>
      <c r="M6" s="381"/>
      <c r="N6" s="364"/>
      <c r="O6" s="375"/>
      <c r="P6" s="611"/>
      <c r="Q6" s="326"/>
      <c r="R6" s="396" t="s">
        <v>352</v>
      </c>
      <c r="S6" s="400" t="s">
        <v>770</v>
      </c>
      <c r="T6" s="377">
        <v>4350</v>
      </c>
      <c r="U6" s="580"/>
      <c r="V6" s="362"/>
      <c r="W6" s="390" t="s">
        <v>690</v>
      </c>
      <c r="X6" s="376"/>
      <c r="Y6" s="375">
        <v>1000</v>
      </c>
      <c r="Z6" s="580"/>
    </row>
    <row r="7" spans="2:26" ht="18" customHeight="1">
      <c r="B7" s="328"/>
      <c r="C7" s="416" t="s">
        <v>304</v>
      </c>
      <c r="D7" s="480" t="s">
        <v>665</v>
      </c>
      <c r="E7" s="375">
        <v>2300</v>
      </c>
      <c r="F7" s="577"/>
      <c r="G7" s="329"/>
      <c r="H7" s="381"/>
      <c r="I7" s="364"/>
      <c r="J7" s="365"/>
      <c r="K7" s="610"/>
      <c r="L7" s="328"/>
      <c r="M7" s="381"/>
      <c r="N7" s="364"/>
      <c r="O7" s="375"/>
      <c r="P7" s="612"/>
      <c r="Q7" s="328"/>
      <c r="R7" s="390" t="s">
        <v>353</v>
      </c>
      <c r="S7" s="376" t="s">
        <v>654</v>
      </c>
      <c r="T7" s="375">
        <v>2350</v>
      </c>
      <c r="U7" s="577"/>
      <c r="V7" s="366"/>
      <c r="W7" s="390" t="s">
        <v>366</v>
      </c>
      <c r="X7" s="376"/>
      <c r="Y7" s="375">
        <v>350</v>
      </c>
      <c r="Z7" s="577"/>
    </row>
    <row r="8" spans="2:26" ht="18" customHeight="1">
      <c r="B8" s="328"/>
      <c r="C8" s="416" t="s">
        <v>328</v>
      </c>
      <c r="D8" s="480" t="s">
        <v>664</v>
      </c>
      <c r="E8" s="375">
        <v>2300</v>
      </c>
      <c r="F8" s="577"/>
      <c r="G8" s="329"/>
      <c r="H8" s="381"/>
      <c r="I8" s="364"/>
      <c r="J8" s="365"/>
      <c r="K8" s="578"/>
      <c r="L8" s="328"/>
      <c r="M8" s="381"/>
      <c r="N8" s="364"/>
      <c r="O8" s="375"/>
      <c r="P8" s="610"/>
      <c r="Q8" s="328"/>
      <c r="R8" s="390" t="s">
        <v>336</v>
      </c>
      <c r="S8" s="376" t="s">
        <v>668</v>
      </c>
      <c r="T8" s="375">
        <v>2450</v>
      </c>
      <c r="U8" s="577"/>
      <c r="V8" s="366"/>
      <c r="W8" s="390" t="s">
        <v>367</v>
      </c>
      <c r="X8" s="376"/>
      <c r="Y8" s="375">
        <v>600</v>
      </c>
      <c r="Z8" s="577"/>
    </row>
    <row r="9" spans="2:26" ht="18" customHeight="1">
      <c r="B9" s="328"/>
      <c r="C9" s="381" t="s">
        <v>305</v>
      </c>
      <c r="D9" s="480" t="s">
        <v>664</v>
      </c>
      <c r="E9" s="375">
        <v>2050</v>
      </c>
      <c r="F9" s="577"/>
      <c r="G9" s="329"/>
      <c r="I9" s="211"/>
      <c r="J9" s="472"/>
      <c r="L9" s="328"/>
      <c r="M9" s="390"/>
      <c r="N9" s="376"/>
      <c r="O9" s="375"/>
      <c r="P9" s="578"/>
      <c r="Q9" s="328"/>
      <c r="R9" s="390" t="s">
        <v>661</v>
      </c>
      <c r="S9" s="376" t="s">
        <v>654</v>
      </c>
      <c r="T9" s="375">
        <v>3350</v>
      </c>
      <c r="U9" s="577"/>
      <c r="V9" s="366"/>
      <c r="W9" s="390" t="s">
        <v>335</v>
      </c>
      <c r="X9" s="376"/>
      <c r="Y9" s="375">
        <v>800</v>
      </c>
      <c r="Z9" s="577"/>
    </row>
    <row r="10" spans="2:26" ht="18" customHeight="1">
      <c r="B10" s="328"/>
      <c r="C10" s="381" t="s">
        <v>306</v>
      </c>
      <c r="D10" s="480" t="s">
        <v>664</v>
      </c>
      <c r="E10" s="375">
        <v>2350</v>
      </c>
      <c r="F10" s="577"/>
      <c r="G10" s="329"/>
      <c r="H10" s="390"/>
      <c r="I10" s="376"/>
      <c r="J10" s="375"/>
      <c r="K10" s="333"/>
      <c r="L10" s="328"/>
      <c r="M10" s="390"/>
      <c r="N10" s="376"/>
      <c r="O10" s="375"/>
      <c r="P10" s="578"/>
      <c r="Q10" s="328"/>
      <c r="R10" s="390" t="s">
        <v>355</v>
      </c>
      <c r="S10" s="376" t="s">
        <v>654</v>
      </c>
      <c r="T10" s="375">
        <v>1200</v>
      </c>
      <c r="U10" s="577"/>
      <c r="V10" s="366"/>
      <c r="W10" s="390" t="s">
        <v>345</v>
      </c>
      <c r="X10" s="376"/>
      <c r="Y10" s="375">
        <v>650</v>
      </c>
      <c r="Z10" s="577"/>
    </row>
    <row r="11" spans="2:26" ht="18" customHeight="1">
      <c r="B11" s="328"/>
      <c r="C11" s="381" t="s">
        <v>307</v>
      </c>
      <c r="D11" s="480" t="s">
        <v>664</v>
      </c>
      <c r="E11" s="375">
        <v>1600</v>
      </c>
      <c r="F11" s="577"/>
      <c r="G11" s="329"/>
      <c r="H11" s="381"/>
      <c r="I11" s="364"/>
      <c r="J11" s="365"/>
      <c r="K11" s="333"/>
      <c r="L11" s="328"/>
      <c r="M11" s="381"/>
      <c r="N11" s="364"/>
      <c r="O11" s="375"/>
      <c r="P11" s="578"/>
      <c r="Q11" s="328"/>
      <c r="R11" s="390" t="s">
        <v>356</v>
      </c>
      <c r="S11" s="376" t="s">
        <v>654</v>
      </c>
      <c r="T11" s="375">
        <v>1850</v>
      </c>
      <c r="U11" s="577"/>
      <c r="V11" s="394"/>
      <c r="W11" s="390" t="s">
        <v>307</v>
      </c>
      <c r="X11" s="376"/>
      <c r="Y11" s="375">
        <v>450</v>
      </c>
      <c r="Z11" s="577"/>
    </row>
    <row r="12" spans="2:26" ht="18" customHeight="1">
      <c r="B12" s="328"/>
      <c r="C12" s="381" t="s">
        <v>308</v>
      </c>
      <c r="D12" s="480" t="s">
        <v>766</v>
      </c>
      <c r="E12" s="375">
        <v>2200</v>
      </c>
      <c r="F12" s="577"/>
      <c r="G12" s="329"/>
      <c r="H12" s="381"/>
      <c r="I12" s="364"/>
      <c r="J12" s="365"/>
      <c r="K12" s="333"/>
      <c r="L12" s="328"/>
      <c r="M12" s="381"/>
      <c r="N12" s="364"/>
      <c r="O12" s="375"/>
      <c r="P12" s="578"/>
      <c r="Q12" s="328"/>
      <c r="R12" s="390" t="s">
        <v>329</v>
      </c>
      <c r="S12" s="376"/>
      <c r="T12" s="375">
        <v>2250</v>
      </c>
      <c r="U12" s="577"/>
      <c r="V12" s="366"/>
      <c r="W12" s="390" t="s">
        <v>685</v>
      </c>
      <c r="X12" s="376"/>
      <c r="Y12" s="375">
        <v>900</v>
      </c>
      <c r="Z12" s="577"/>
    </row>
    <row r="13" spans="2:26" ht="18" customHeight="1">
      <c r="B13" s="328"/>
      <c r="C13" s="381" t="s">
        <v>329</v>
      </c>
      <c r="D13" s="480" t="s">
        <v>665</v>
      </c>
      <c r="E13" s="375">
        <v>3300</v>
      </c>
      <c r="F13" s="577"/>
      <c r="G13" s="329"/>
      <c r="H13" s="381"/>
      <c r="I13" s="364"/>
      <c r="J13" s="365"/>
      <c r="K13" s="333"/>
      <c r="L13" s="328"/>
      <c r="M13" s="381"/>
      <c r="N13" s="364"/>
      <c r="O13" s="375"/>
      <c r="P13" s="578"/>
      <c r="Q13" s="328"/>
      <c r="R13" s="390" t="s">
        <v>657</v>
      </c>
      <c r="S13" s="376" t="s">
        <v>668</v>
      </c>
      <c r="T13" s="375">
        <v>1800</v>
      </c>
      <c r="U13" s="577"/>
      <c r="V13" s="366"/>
      <c r="W13" s="390" t="s">
        <v>762</v>
      </c>
      <c r="X13" s="376"/>
      <c r="Y13" s="375">
        <v>700</v>
      </c>
      <c r="Z13" s="577"/>
    </row>
    <row r="14" spans="2:26" ht="18" customHeight="1">
      <c r="B14" s="328"/>
      <c r="C14" s="381" t="s">
        <v>309</v>
      </c>
      <c r="D14" s="480" t="s">
        <v>665</v>
      </c>
      <c r="E14" s="375">
        <v>850</v>
      </c>
      <c r="F14" s="577"/>
      <c r="G14" s="329"/>
      <c r="H14" s="381"/>
      <c r="I14" s="475"/>
      <c r="J14" s="367"/>
      <c r="K14" s="333"/>
      <c r="L14" s="328"/>
      <c r="M14" s="381"/>
      <c r="N14" s="364"/>
      <c r="O14" s="375"/>
      <c r="P14" s="578"/>
      <c r="Q14" s="328"/>
      <c r="R14" s="390" t="s">
        <v>357</v>
      </c>
      <c r="S14" s="480" t="s">
        <v>822</v>
      </c>
      <c r="T14" s="375">
        <v>5000</v>
      </c>
      <c r="U14" s="577"/>
      <c r="V14" s="366"/>
      <c r="W14" s="390"/>
      <c r="X14" s="376"/>
      <c r="Y14" s="375"/>
      <c r="Z14" s="578"/>
    </row>
    <row r="15" spans="2:26" ht="18" customHeight="1">
      <c r="B15" s="328"/>
      <c r="C15" s="390" t="s">
        <v>684</v>
      </c>
      <c r="D15" s="480" t="s">
        <v>665</v>
      </c>
      <c r="E15" s="375">
        <v>1200</v>
      </c>
      <c r="F15" s="577"/>
      <c r="G15" s="329"/>
      <c r="H15" s="381"/>
      <c r="I15" s="475"/>
      <c r="J15" s="365"/>
      <c r="K15" s="333"/>
      <c r="L15" s="328"/>
      <c r="M15" s="381"/>
      <c r="N15" s="364"/>
      <c r="O15" s="375"/>
      <c r="P15" s="578"/>
      <c r="Q15" s="328"/>
      <c r="R15" s="390" t="s">
        <v>358</v>
      </c>
      <c r="S15" s="480" t="s">
        <v>822</v>
      </c>
      <c r="T15" s="375">
        <v>2200</v>
      </c>
      <c r="U15" s="577"/>
      <c r="V15" s="394"/>
      <c r="W15" s="390"/>
      <c r="X15" s="376"/>
      <c r="Y15" s="375"/>
      <c r="Z15" s="578"/>
    </row>
    <row r="16" spans="2:26" ht="18" customHeight="1">
      <c r="B16" s="328"/>
      <c r="C16" s="381" t="s">
        <v>330</v>
      </c>
      <c r="D16" s="480" t="s">
        <v>665</v>
      </c>
      <c r="E16" s="375">
        <v>1050</v>
      </c>
      <c r="F16" s="577"/>
      <c r="G16" s="329"/>
      <c r="H16" s="381"/>
      <c r="I16" s="475"/>
      <c r="J16" s="365"/>
      <c r="K16" s="333"/>
      <c r="L16" s="328"/>
      <c r="M16" s="381"/>
      <c r="N16" s="364"/>
      <c r="O16" s="375"/>
      <c r="P16" s="578"/>
      <c r="Q16" s="328"/>
      <c r="R16" s="390" t="s">
        <v>826</v>
      </c>
      <c r="S16" s="376" t="s">
        <v>679</v>
      </c>
      <c r="T16" s="375">
        <v>2200</v>
      </c>
      <c r="U16" s="577"/>
      <c r="V16" s="366"/>
      <c r="W16" s="381"/>
      <c r="X16" s="364"/>
      <c r="Y16" s="375"/>
      <c r="Z16" s="608"/>
    </row>
    <row r="17" spans="2:26" ht="18" customHeight="1">
      <c r="B17" s="328"/>
      <c r="C17" s="381" t="s">
        <v>310</v>
      </c>
      <c r="D17" s="480" t="s">
        <v>766</v>
      </c>
      <c r="E17" s="375">
        <v>1700</v>
      </c>
      <c r="F17" s="577"/>
      <c r="G17" s="329"/>
      <c r="H17" s="381"/>
      <c r="I17" s="475"/>
      <c r="J17" s="365"/>
      <c r="K17" s="333"/>
      <c r="L17" s="328"/>
      <c r="M17" s="381"/>
      <c r="N17" s="364"/>
      <c r="O17" s="365"/>
      <c r="P17" s="388"/>
      <c r="Q17" s="328"/>
      <c r="R17" s="390" t="s">
        <v>853</v>
      </c>
      <c r="S17" s="376" t="s">
        <v>668</v>
      </c>
      <c r="T17" s="375">
        <v>1750</v>
      </c>
      <c r="U17" s="577"/>
      <c r="V17" s="366"/>
      <c r="W17" s="381"/>
      <c r="X17" s="364"/>
      <c r="Y17" s="375"/>
      <c r="Z17" s="330"/>
    </row>
    <row r="18" spans="2:26" ht="18" customHeight="1">
      <c r="B18" s="328"/>
      <c r="C18" s="381" t="s">
        <v>311</v>
      </c>
      <c r="D18" s="480" t="s">
        <v>665</v>
      </c>
      <c r="E18" s="375">
        <v>2450</v>
      </c>
      <c r="F18" s="577"/>
      <c r="G18" s="329"/>
      <c r="H18" s="381"/>
      <c r="I18" s="475"/>
      <c r="J18" s="365"/>
      <c r="K18" s="333"/>
      <c r="L18" s="328"/>
      <c r="M18" s="363"/>
      <c r="N18" s="364"/>
      <c r="O18" s="365"/>
      <c r="P18" s="388"/>
      <c r="Q18" s="328"/>
      <c r="R18" s="390" t="s">
        <v>827</v>
      </c>
      <c r="S18" s="480" t="s">
        <v>822</v>
      </c>
      <c r="T18" s="375">
        <v>1650</v>
      </c>
      <c r="U18" s="577"/>
      <c r="V18" s="366"/>
      <c r="W18" s="363"/>
      <c r="X18" s="364"/>
      <c r="Y18" s="365"/>
      <c r="Z18" s="330"/>
    </row>
    <row r="19" spans="2:26" ht="18" customHeight="1">
      <c r="B19" s="328"/>
      <c r="C19" s="390" t="s">
        <v>312</v>
      </c>
      <c r="D19" s="480" t="s">
        <v>834</v>
      </c>
      <c r="E19" s="375">
        <v>2200</v>
      </c>
      <c r="F19" s="577"/>
      <c r="G19" s="329"/>
      <c r="H19" s="381"/>
      <c r="I19" s="475"/>
      <c r="J19" s="365"/>
      <c r="K19" s="333"/>
      <c r="L19" s="328"/>
      <c r="M19" s="363"/>
      <c r="N19" s="364"/>
      <c r="O19" s="365"/>
      <c r="P19" s="388"/>
      <c r="Q19" s="328"/>
      <c r="R19" s="390" t="s">
        <v>359</v>
      </c>
      <c r="S19" s="376" t="s">
        <v>668</v>
      </c>
      <c r="T19" s="375">
        <v>2000</v>
      </c>
      <c r="U19" s="577"/>
      <c r="V19" s="366"/>
      <c r="W19" s="363"/>
      <c r="X19" s="364"/>
      <c r="Y19" s="365"/>
      <c r="Z19" s="330"/>
    </row>
    <row r="20" spans="2:26" ht="18" customHeight="1">
      <c r="B20" s="328"/>
      <c r="C20" s="390" t="s">
        <v>313</v>
      </c>
      <c r="D20" s="480" t="s">
        <v>665</v>
      </c>
      <c r="E20" s="375">
        <v>950</v>
      </c>
      <c r="F20" s="577"/>
      <c r="G20" s="329"/>
      <c r="H20" s="381"/>
      <c r="I20" s="475"/>
      <c r="J20" s="365"/>
      <c r="K20" s="333"/>
      <c r="L20" s="328"/>
      <c r="M20" s="363"/>
      <c r="N20" s="364"/>
      <c r="O20" s="365"/>
      <c r="P20" s="388"/>
      <c r="Q20" s="328"/>
      <c r="R20" s="390" t="s">
        <v>360</v>
      </c>
      <c r="S20" s="480" t="s">
        <v>822</v>
      </c>
      <c r="T20" s="375">
        <v>3050</v>
      </c>
      <c r="U20" s="577"/>
      <c r="V20" s="366"/>
      <c r="W20" s="363"/>
      <c r="X20" s="364"/>
      <c r="Y20" s="365"/>
      <c r="Z20" s="330"/>
    </row>
    <row r="21" spans="2:26" ht="18" customHeight="1">
      <c r="B21" s="328"/>
      <c r="C21" s="390" t="s">
        <v>314</v>
      </c>
      <c r="D21" s="480" t="s">
        <v>665</v>
      </c>
      <c r="E21" s="375">
        <v>1700</v>
      </c>
      <c r="F21" s="577"/>
      <c r="G21" s="329"/>
      <c r="H21" s="381"/>
      <c r="I21" s="475"/>
      <c r="J21" s="365"/>
      <c r="K21" s="333"/>
      <c r="L21" s="328"/>
      <c r="M21" s="363"/>
      <c r="N21" s="364"/>
      <c r="O21" s="365"/>
      <c r="P21" s="388"/>
      <c r="Q21" s="328"/>
      <c r="R21" s="390" t="s">
        <v>361</v>
      </c>
      <c r="S21" s="480" t="s">
        <v>822</v>
      </c>
      <c r="T21" s="375">
        <v>1850</v>
      </c>
      <c r="U21" s="577"/>
      <c r="V21" s="366"/>
      <c r="W21" s="363"/>
      <c r="X21" s="364"/>
      <c r="Y21" s="365"/>
      <c r="Z21" s="330"/>
    </row>
    <row r="22" spans="2:26" ht="18" customHeight="1">
      <c r="B22" s="328"/>
      <c r="C22" s="390" t="s">
        <v>331</v>
      </c>
      <c r="D22" s="480" t="s">
        <v>664</v>
      </c>
      <c r="E22" s="375">
        <v>2450</v>
      </c>
      <c r="F22" s="577"/>
      <c r="G22" s="329"/>
      <c r="H22" s="381"/>
      <c r="I22" s="475"/>
      <c r="J22" s="365"/>
      <c r="K22" s="333"/>
      <c r="L22" s="328"/>
      <c r="M22" s="363"/>
      <c r="N22" s="364"/>
      <c r="O22" s="365"/>
      <c r="P22" s="388"/>
      <c r="Q22" s="328"/>
      <c r="R22" s="390" t="s">
        <v>337</v>
      </c>
      <c r="S22" s="376" t="s">
        <v>679</v>
      </c>
      <c r="T22" s="375">
        <v>1700</v>
      </c>
      <c r="U22" s="577"/>
      <c r="V22" s="366"/>
      <c r="W22" s="363"/>
      <c r="X22" s="364"/>
      <c r="Y22" s="365"/>
      <c r="Z22" s="330"/>
    </row>
    <row r="23" spans="2:26" ht="18" customHeight="1">
      <c r="B23" s="328"/>
      <c r="C23" s="390" t="s">
        <v>332</v>
      </c>
      <c r="D23" s="480" t="s">
        <v>834</v>
      </c>
      <c r="E23" s="375">
        <v>1950</v>
      </c>
      <c r="F23" s="577"/>
      <c r="G23" s="329"/>
      <c r="H23" s="381"/>
      <c r="I23" s="475"/>
      <c r="J23" s="365"/>
      <c r="K23" s="333"/>
      <c r="L23" s="328"/>
      <c r="M23" s="363"/>
      <c r="N23" s="364"/>
      <c r="O23" s="365"/>
      <c r="P23" s="388"/>
      <c r="Q23" s="328"/>
      <c r="R23" s="390" t="s">
        <v>362</v>
      </c>
      <c r="S23" s="376" t="s">
        <v>679</v>
      </c>
      <c r="T23" s="375">
        <v>2000</v>
      </c>
      <c r="U23" s="577"/>
      <c r="V23" s="366"/>
      <c r="W23" s="363"/>
      <c r="X23" s="364"/>
      <c r="Y23" s="365"/>
      <c r="Z23" s="330"/>
    </row>
    <row r="24" spans="2:26" ht="18" customHeight="1">
      <c r="B24" s="328"/>
      <c r="C24" s="390" t="s">
        <v>316</v>
      </c>
      <c r="D24" s="480" t="s">
        <v>664</v>
      </c>
      <c r="E24" s="375">
        <v>1800</v>
      </c>
      <c r="F24" s="577"/>
      <c r="G24" s="329"/>
      <c r="H24" s="381"/>
      <c r="I24" s="475"/>
      <c r="J24" s="365"/>
      <c r="K24" s="333"/>
      <c r="L24" s="328"/>
      <c r="M24" s="363"/>
      <c r="N24" s="364"/>
      <c r="O24" s="365"/>
      <c r="P24" s="388"/>
      <c r="Q24" s="328"/>
      <c r="R24" s="390" t="s">
        <v>363</v>
      </c>
      <c r="S24" s="480" t="s">
        <v>822</v>
      </c>
      <c r="T24" s="375">
        <v>2300</v>
      </c>
      <c r="U24" s="577"/>
      <c r="V24" s="366"/>
      <c r="W24" s="363"/>
      <c r="X24" s="364"/>
      <c r="Y24" s="365"/>
      <c r="Z24" s="330"/>
    </row>
    <row r="25" spans="2:26" ht="18" customHeight="1">
      <c r="B25" s="328"/>
      <c r="C25" s="390" t="s">
        <v>317</v>
      </c>
      <c r="D25" s="480" t="s">
        <v>664</v>
      </c>
      <c r="E25" s="375">
        <v>2000</v>
      </c>
      <c r="F25" s="577"/>
      <c r="G25" s="329"/>
      <c r="H25" s="416"/>
      <c r="I25" s="475"/>
      <c r="J25" s="365"/>
      <c r="K25" s="333"/>
      <c r="L25" s="328"/>
      <c r="M25" s="363"/>
      <c r="N25" s="364"/>
      <c r="O25" s="365"/>
      <c r="P25" s="388"/>
      <c r="Q25" s="328"/>
      <c r="R25" s="390" t="s">
        <v>338</v>
      </c>
      <c r="S25" s="480" t="s">
        <v>822</v>
      </c>
      <c r="T25" s="375">
        <v>1600</v>
      </c>
      <c r="U25" s="577"/>
      <c r="V25" s="366"/>
      <c r="W25" s="363"/>
      <c r="X25" s="364"/>
      <c r="Y25" s="365"/>
      <c r="Z25" s="330"/>
    </row>
    <row r="26" spans="2:26" ht="18" customHeight="1">
      <c r="B26" s="328"/>
      <c r="C26" s="390" t="s">
        <v>318</v>
      </c>
      <c r="D26" s="480" t="s">
        <v>766</v>
      </c>
      <c r="E26" s="375">
        <v>1900</v>
      </c>
      <c r="F26" s="577"/>
      <c r="G26" s="329"/>
      <c r="H26" s="381"/>
      <c r="I26" s="475"/>
      <c r="J26" s="365"/>
      <c r="K26" s="333"/>
      <c r="L26" s="328"/>
      <c r="M26" s="363"/>
      <c r="N26" s="364"/>
      <c r="O26" s="365"/>
      <c r="P26" s="388"/>
      <c r="Q26" s="328"/>
      <c r="R26" s="390" t="s">
        <v>339</v>
      </c>
      <c r="S26" s="480" t="s">
        <v>822</v>
      </c>
      <c r="T26" s="375">
        <v>1650</v>
      </c>
      <c r="U26" s="577"/>
      <c r="V26" s="366"/>
      <c r="W26" s="363"/>
      <c r="X26" s="364"/>
      <c r="Y26" s="365"/>
      <c r="Z26" s="330"/>
    </row>
    <row r="27" spans="2:26" ht="18" customHeight="1">
      <c r="B27" s="328"/>
      <c r="C27" s="390" t="s">
        <v>319</v>
      </c>
      <c r="D27" s="480" t="s">
        <v>766</v>
      </c>
      <c r="E27" s="375">
        <v>1600</v>
      </c>
      <c r="F27" s="577"/>
      <c r="G27" s="329"/>
      <c r="H27" s="419"/>
      <c r="I27" s="475"/>
      <c r="J27" s="365"/>
      <c r="K27" s="333"/>
      <c r="L27" s="328"/>
      <c r="M27" s="363"/>
      <c r="N27" s="364"/>
      <c r="O27" s="365"/>
      <c r="P27" s="388"/>
      <c r="Q27" s="328"/>
      <c r="R27" s="390" t="s">
        <v>340</v>
      </c>
      <c r="S27" s="376" t="s">
        <v>654</v>
      </c>
      <c r="T27" s="375">
        <v>1400</v>
      </c>
      <c r="U27" s="577"/>
      <c r="V27" s="366"/>
      <c r="W27" s="363"/>
      <c r="X27" s="364"/>
      <c r="Y27" s="365"/>
      <c r="Z27" s="330"/>
    </row>
    <row r="28" spans="2:26" ht="18" customHeight="1">
      <c r="B28" s="328"/>
      <c r="C28" s="390" t="s">
        <v>320</v>
      </c>
      <c r="D28" s="480" t="s">
        <v>664</v>
      </c>
      <c r="E28" s="375">
        <v>900</v>
      </c>
      <c r="F28" s="577"/>
      <c r="G28" s="329"/>
      <c r="H28" s="381"/>
      <c r="I28" s="475"/>
      <c r="J28" s="365"/>
      <c r="K28" s="333"/>
      <c r="L28" s="328"/>
      <c r="M28" s="363"/>
      <c r="N28" s="364"/>
      <c r="O28" s="375"/>
      <c r="P28" s="388"/>
      <c r="Q28" s="328"/>
      <c r="R28" s="390" t="s">
        <v>341</v>
      </c>
      <c r="S28" s="376" t="s">
        <v>654</v>
      </c>
      <c r="T28" s="375">
        <v>1400</v>
      </c>
      <c r="U28" s="577"/>
      <c r="V28" s="366"/>
      <c r="W28" s="363"/>
      <c r="X28" s="364"/>
      <c r="Y28" s="365"/>
      <c r="Z28" s="330"/>
    </row>
    <row r="29" spans="2:26" ht="18" customHeight="1">
      <c r="B29" s="328"/>
      <c r="C29" s="390" t="s">
        <v>321</v>
      </c>
      <c r="D29" s="480" t="s">
        <v>766</v>
      </c>
      <c r="E29" s="375">
        <v>1400</v>
      </c>
      <c r="F29" s="577"/>
      <c r="G29" s="329"/>
      <c r="H29" s="381"/>
      <c r="I29" s="475"/>
      <c r="J29" s="365"/>
      <c r="K29" s="333"/>
      <c r="L29" s="328"/>
      <c r="M29" s="363"/>
      <c r="N29" s="364"/>
      <c r="O29" s="375"/>
      <c r="P29" s="388"/>
      <c r="Q29" s="328"/>
      <c r="R29" s="390" t="s">
        <v>315</v>
      </c>
      <c r="S29" s="376" t="s">
        <v>654</v>
      </c>
      <c r="T29" s="375">
        <v>1400</v>
      </c>
      <c r="U29" s="577"/>
      <c r="V29" s="366"/>
      <c r="W29" s="363"/>
      <c r="X29" s="364"/>
      <c r="Y29" s="365"/>
      <c r="Z29" s="330"/>
    </row>
    <row r="30" spans="2:26" ht="18" customHeight="1">
      <c r="B30" s="328"/>
      <c r="C30" s="390" t="s">
        <v>333</v>
      </c>
      <c r="D30" s="480" t="s">
        <v>835</v>
      </c>
      <c r="E30" s="375">
        <v>2400</v>
      </c>
      <c r="F30" s="577"/>
      <c r="G30" s="329"/>
      <c r="H30" s="381"/>
      <c r="I30" s="475"/>
      <c r="J30" s="365"/>
      <c r="K30" s="333"/>
      <c r="L30" s="328"/>
      <c r="M30" s="363"/>
      <c r="N30" s="364"/>
      <c r="O30" s="375"/>
      <c r="P30" s="388"/>
      <c r="Q30" s="328"/>
      <c r="R30" s="390" t="s">
        <v>342</v>
      </c>
      <c r="S30" s="376" t="s">
        <v>654</v>
      </c>
      <c r="T30" s="375">
        <v>2400</v>
      </c>
      <c r="U30" s="577"/>
      <c r="V30" s="366"/>
      <c r="W30" s="363"/>
      <c r="X30" s="364"/>
      <c r="Y30" s="365"/>
      <c r="Z30" s="330"/>
    </row>
    <row r="31" spans="2:26" ht="18" customHeight="1">
      <c r="B31" s="328"/>
      <c r="C31" s="390" t="s">
        <v>322</v>
      </c>
      <c r="D31" s="480" t="s">
        <v>664</v>
      </c>
      <c r="E31" s="375">
        <v>3450</v>
      </c>
      <c r="F31" s="577"/>
      <c r="G31" s="329"/>
      <c r="H31" s="381"/>
      <c r="I31" s="475"/>
      <c r="J31" s="365"/>
      <c r="K31" s="333"/>
      <c r="L31" s="328"/>
      <c r="M31" s="363"/>
      <c r="N31" s="364"/>
      <c r="O31" s="375"/>
      <c r="P31" s="388"/>
      <c r="Q31" s="328"/>
      <c r="R31" s="390" t="s">
        <v>687</v>
      </c>
      <c r="S31" s="376" t="s">
        <v>654</v>
      </c>
      <c r="T31" s="375">
        <v>2550</v>
      </c>
      <c r="U31" s="577"/>
      <c r="V31" s="366"/>
      <c r="W31" s="363"/>
      <c r="X31" s="364"/>
      <c r="Y31" s="365"/>
      <c r="Z31" s="330"/>
    </row>
    <row r="32" spans="2:26" ht="18" customHeight="1">
      <c r="B32" s="328"/>
      <c r="C32" s="390" t="s">
        <v>334</v>
      </c>
      <c r="D32" s="480" t="s">
        <v>664</v>
      </c>
      <c r="E32" s="375">
        <v>1650</v>
      </c>
      <c r="F32" s="577"/>
      <c r="G32" s="329"/>
      <c r="H32" s="381"/>
      <c r="I32" s="475"/>
      <c r="J32" s="365"/>
      <c r="K32" s="333"/>
      <c r="L32" s="328"/>
      <c r="M32" s="363"/>
      <c r="N32" s="481"/>
      <c r="O32" s="365"/>
      <c r="P32" s="368"/>
      <c r="Q32" s="328"/>
      <c r="R32" s="390" t="s">
        <v>343</v>
      </c>
      <c r="S32" s="376" t="s">
        <v>654</v>
      </c>
      <c r="T32" s="375">
        <v>1050</v>
      </c>
      <c r="U32" s="577"/>
      <c r="V32" s="366"/>
      <c r="W32" s="363"/>
      <c r="X32" s="364"/>
      <c r="Y32" s="365"/>
      <c r="Z32" s="330"/>
    </row>
    <row r="33" spans="2:26" ht="18" customHeight="1">
      <c r="B33" s="328"/>
      <c r="C33" s="390" t="s">
        <v>323</v>
      </c>
      <c r="D33" s="480" t="s">
        <v>664</v>
      </c>
      <c r="E33" s="375">
        <v>1600</v>
      </c>
      <c r="F33" s="577"/>
      <c r="G33" s="329"/>
      <c r="H33" s="381"/>
      <c r="I33" s="475"/>
      <c r="J33" s="365"/>
      <c r="K33" s="333"/>
      <c r="L33" s="328"/>
      <c r="M33" s="381"/>
      <c r="N33" s="364"/>
      <c r="O33" s="365"/>
      <c r="P33" s="368"/>
      <c r="Q33" s="328"/>
      <c r="R33" s="390" t="s">
        <v>344</v>
      </c>
      <c r="S33" s="489" t="s">
        <v>847</v>
      </c>
      <c r="T33" s="375">
        <v>2100</v>
      </c>
      <c r="U33" s="577"/>
      <c r="V33" s="366"/>
      <c r="W33" s="363"/>
      <c r="X33" s="364"/>
      <c r="Y33" s="365"/>
      <c r="Z33" s="330"/>
    </row>
    <row r="34" spans="2:26" ht="18" customHeight="1">
      <c r="B34" s="328"/>
      <c r="C34" s="390" t="s">
        <v>324</v>
      </c>
      <c r="D34" s="480" t="s">
        <v>664</v>
      </c>
      <c r="E34" s="375">
        <v>1200</v>
      </c>
      <c r="F34" s="577"/>
      <c r="G34" s="329"/>
      <c r="H34" s="381"/>
      <c r="I34" s="475"/>
      <c r="J34" s="365"/>
      <c r="K34" s="333"/>
      <c r="L34" s="328"/>
      <c r="M34" s="381"/>
      <c r="N34" s="364"/>
      <c r="O34" s="365"/>
      <c r="P34" s="368"/>
      <c r="Q34" s="328"/>
      <c r="R34" s="390" t="s">
        <v>364</v>
      </c>
      <c r="S34" s="376" t="s">
        <v>654</v>
      </c>
      <c r="T34" s="375">
        <v>950</v>
      </c>
      <c r="U34" s="577"/>
      <c r="V34" s="366"/>
      <c r="W34" s="363"/>
      <c r="X34" s="364"/>
      <c r="Y34" s="365"/>
      <c r="Z34" s="330"/>
    </row>
    <row r="35" spans="2:26" ht="18" customHeight="1">
      <c r="B35" s="328"/>
      <c r="C35" s="390" t="s">
        <v>325</v>
      </c>
      <c r="D35" s="480" t="s">
        <v>664</v>
      </c>
      <c r="E35" s="375">
        <v>1250</v>
      </c>
      <c r="F35" s="577"/>
      <c r="G35" s="329"/>
      <c r="H35" s="381"/>
      <c r="I35" s="475"/>
      <c r="J35" s="365"/>
      <c r="K35" s="333"/>
      <c r="L35" s="328"/>
      <c r="M35" s="381"/>
      <c r="N35" s="364"/>
      <c r="O35" s="365"/>
      <c r="P35" s="368"/>
      <c r="Q35" s="328"/>
      <c r="R35" s="390" t="s">
        <v>346</v>
      </c>
      <c r="S35" s="376" t="s">
        <v>654</v>
      </c>
      <c r="T35" s="375">
        <v>1600</v>
      </c>
      <c r="U35" s="577"/>
      <c r="V35" s="366"/>
      <c r="W35" s="363"/>
      <c r="X35" s="364"/>
      <c r="Y35" s="365"/>
      <c r="Z35" s="330"/>
    </row>
    <row r="36" spans="2:26" ht="18" customHeight="1">
      <c r="B36" s="328"/>
      <c r="C36" s="390" t="s">
        <v>326</v>
      </c>
      <c r="D36" s="480" t="s">
        <v>664</v>
      </c>
      <c r="E36" s="375">
        <v>1450</v>
      </c>
      <c r="F36" s="577"/>
      <c r="G36" s="329"/>
      <c r="H36" s="381"/>
      <c r="I36" s="475"/>
      <c r="J36" s="365"/>
      <c r="K36" s="333"/>
      <c r="L36" s="328"/>
      <c r="M36" s="381"/>
      <c r="N36" s="364"/>
      <c r="O36" s="365"/>
      <c r="P36" s="368"/>
      <c r="Q36" s="328"/>
      <c r="R36" s="390" t="s">
        <v>349</v>
      </c>
      <c r="S36" s="376" t="s">
        <v>354</v>
      </c>
      <c r="T36" s="375">
        <v>1750</v>
      </c>
      <c r="U36" s="577"/>
      <c r="V36" s="366"/>
      <c r="W36" s="363"/>
      <c r="X36" s="364"/>
      <c r="Y36" s="365"/>
      <c r="Z36" s="330"/>
    </row>
    <row r="37" spans="2:26" ht="18" customHeight="1">
      <c r="B37" s="328"/>
      <c r="C37" s="390" t="s">
        <v>767</v>
      </c>
      <c r="D37" s="480" t="s">
        <v>834</v>
      </c>
      <c r="E37" s="375">
        <v>1650</v>
      </c>
      <c r="F37" s="577"/>
      <c r="G37" s="329"/>
      <c r="H37" s="390"/>
      <c r="I37" s="480"/>
      <c r="J37" s="365"/>
      <c r="K37" s="333"/>
      <c r="L37" s="328"/>
      <c r="M37" s="381"/>
      <c r="N37" s="364"/>
      <c r="O37" s="365"/>
      <c r="P37" s="368"/>
      <c r="Q37" s="328"/>
      <c r="R37" s="390" t="s">
        <v>368</v>
      </c>
      <c r="S37" s="489" t="s">
        <v>847</v>
      </c>
      <c r="T37" s="375">
        <v>2700</v>
      </c>
      <c r="U37" s="577"/>
      <c r="V37" s="366"/>
      <c r="W37" s="363"/>
      <c r="X37" s="364"/>
      <c r="Y37" s="365"/>
      <c r="Z37" s="330"/>
    </row>
    <row r="38" spans="2:26" ht="18" customHeight="1">
      <c r="B38" s="328"/>
      <c r="C38" s="390"/>
      <c r="D38" s="480"/>
      <c r="E38" s="375"/>
      <c r="F38" s="578"/>
      <c r="G38" s="329"/>
      <c r="H38" s="390"/>
      <c r="I38" s="480"/>
      <c r="J38" s="365"/>
      <c r="K38" s="333"/>
      <c r="L38" s="328"/>
      <c r="M38" s="381"/>
      <c r="N38" s="364"/>
      <c r="O38" s="365"/>
      <c r="P38" s="368"/>
      <c r="Q38" s="328"/>
      <c r="R38" s="390" t="s">
        <v>369</v>
      </c>
      <c r="S38" s="489" t="s">
        <v>847</v>
      </c>
      <c r="T38" s="375">
        <v>2450</v>
      </c>
      <c r="U38" s="577"/>
      <c r="V38" s="366"/>
      <c r="W38" s="363"/>
      <c r="X38" s="364"/>
      <c r="Y38" s="365"/>
      <c r="Z38" s="330"/>
    </row>
    <row r="39" spans="2:26" ht="18" customHeight="1">
      <c r="B39" s="328"/>
      <c r="C39" s="381"/>
      <c r="D39" s="475"/>
      <c r="E39" s="375"/>
      <c r="F39" s="610"/>
      <c r="G39" s="329"/>
      <c r="H39" s="390"/>
      <c r="I39" s="480"/>
      <c r="J39" s="365"/>
      <c r="K39" s="333"/>
      <c r="L39" s="328"/>
      <c r="M39" s="381"/>
      <c r="N39" s="364"/>
      <c r="O39" s="365"/>
      <c r="P39" s="368"/>
      <c r="Q39" s="328"/>
      <c r="R39" s="390" t="s">
        <v>370</v>
      </c>
      <c r="S39" s="489" t="s">
        <v>847</v>
      </c>
      <c r="T39" s="375">
        <v>1700</v>
      </c>
      <c r="U39" s="577"/>
      <c r="V39" s="366"/>
      <c r="W39" s="363"/>
      <c r="X39" s="364"/>
      <c r="Y39" s="365"/>
      <c r="Z39" s="330"/>
    </row>
    <row r="40" spans="2:26" ht="18" customHeight="1">
      <c r="B40" s="442"/>
      <c r="C40" s="447"/>
      <c r="D40" s="589"/>
      <c r="E40" s="448"/>
      <c r="F40" s="622"/>
      <c r="G40" s="445"/>
      <c r="H40" s="447"/>
      <c r="I40" s="589"/>
      <c r="J40" s="435"/>
      <c r="K40" s="443"/>
      <c r="L40" s="442"/>
      <c r="M40" s="434"/>
      <c r="N40" s="623"/>
      <c r="O40" s="435"/>
      <c r="P40" s="624"/>
      <c r="Q40" s="442"/>
      <c r="R40" s="447" t="s">
        <v>365</v>
      </c>
      <c r="S40" s="451" t="s">
        <v>765</v>
      </c>
      <c r="T40" s="448">
        <v>1100</v>
      </c>
      <c r="U40" s="625"/>
      <c r="V40" s="626"/>
      <c r="W40" s="627"/>
      <c r="X40" s="623"/>
      <c r="Y40" s="435"/>
      <c r="Z40" s="444"/>
    </row>
    <row r="41" spans="2:26" ht="18" customHeight="1">
      <c r="B41" s="708" t="s">
        <v>3</v>
      </c>
      <c r="C41" s="713"/>
      <c r="D41" s="714"/>
      <c r="E41" s="452">
        <f>SUM(E6:E40)</f>
        <v>58800</v>
      </c>
      <c r="F41" s="483">
        <f>SUM(F6:F40)</f>
        <v>0</v>
      </c>
      <c r="G41" s="703" t="s">
        <v>3</v>
      </c>
      <c r="H41" s="703"/>
      <c r="I41" s="703"/>
      <c r="J41" s="452">
        <f>SUM(J6:J40)</f>
        <v>0</v>
      </c>
      <c r="K41" s="295">
        <f>SUM(K6:K40)</f>
        <v>0</v>
      </c>
      <c r="L41" s="708" t="s">
        <v>3</v>
      </c>
      <c r="M41" s="703"/>
      <c r="N41" s="703"/>
      <c r="O41" s="452">
        <f>SUM(O6:O40)</f>
        <v>0</v>
      </c>
      <c r="P41" s="453">
        <f>SUM(P6:P40)</f>
        <v>0</v>
      </c>
      <c r="Q41" s="708" t="s">
        <v>3</v>
      </c>
      <c r="R41" s="703"/>
      <c r="S41" s="703"/>
      <c r="T41" s="452">
        <f>SUM(T6:T40)</f>
        <v>73100</v>
      </c>
      <c r="U41" s="453">
        <f>SUM(U6:U40)</f>
        <v>0</v>
      </c>
      <c r="V41" s="703" t="s">
        <v>3</v>
      </c>
      <c r="W41" s="703"/>
      <c r="X41" s="703"/>
      <c r="Y41" s="452">
        <f>SUM(Y6:Y40)</f>
        <v>5450</v>
      </c>
      <c r="Z41" s="453">
        <f>SUM(Z6:Z17)</f>
        <v>0</v>
      </c>
    </row>
    <row r="42" spans="2:30" s="4" customFormat="1" ht="11.25" customHeight="1">
      <c r="B42" s="226" t="s">
        <v>831</v>
      </c>
      <c r="C42" s="628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  <c r="AA42" s="614"/>
      <c r="AB42" s="619"/>
      <c r="AC42" s="620"/>
      <c r="AD42" s="614"/>
    </row>
    <row r="43" spans="2:29" s="4" customFormat="1" ht="12.75" customHeight="1">
      <c r="B43" s="687" t="s">
        <v>832</v>
      </c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594"/>
      <c r="Z43" s="594"/>
      <c r="AA43" s="594"/>
      <c r="AB43" s="594"/>
      <c r="AC43" s="594"/>
    </row>
    <row r="44" spans="2:29" s="4" customFormat="1" ht="12.75" customHeight="1">
      <c r="B44" s="687" t="s">
        <v>829</v>
      </c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89"/>
      <c r="S44" s="689"/>
      <c r="T44" s="689"/>
      <c r="U44" s="689"/>
      <c r="V44" s="689"/>
      <c r="W44" s="689"/>
      <c r="X44" s="689"/>
      <c r="Y44" s="594"/>
      <c r="Z44" s="594"/>
      <c r="AA44" s="594"/>
      <c r="AB44" s="594"/>
      <c r="AC44" s="594"/>
    </row>
    <row r="45" spans="2:29" s="4" customFormat="1" ht="11.25" customHeight="1">
      <c r="B45" s="711" t="s">
        <v>830</v>
      </c>
      <c r="C45" s="712"/>
      <c r="D45" s="712"/>
      <c r="E45" s="712"/>
      <c r="F45" s="712"/>
      <c r="G45" s="712"/>
      <c r="H45" s="712"/>
      <c r="I45" s="712"/>
      <c r="J45" s="712"/>
      <c r="K45" s="712"/>
      <c r="L45" s="712"/>
      <c r="M45" s="712"/>
      <c r="N45" s="712"/>
      <c r="O45" s="712"/>
      <c r="P45" s="712"/>
      <c r="Q45" s="712"/>
      <c r="R45" s="712"/>
      <c r="S45" s="712"/>
      <c r="T45" s="712"/>
      <c r="U45" s="712"/>
      <c r="V45" s="712"/>
      <c r="W45" s="712"/>
      <c r="X45" s="712"/>
      <c r="Y45" s="621"/>
      <c r="Z45" s="621"/>
      <c r="AA45" s="594"/>
      <c r="AB45" s="594"/>
      <c r="AC45" s="594"/>
    </row>
    <row r="46" spans="2:27" s="4" customFormat="1" ht="4.5" customHeight="1">
      <c r="B46" s="226"/>
      <c r="C46" s="1"/>
      <c r="D46" s="1"/>
      <c r="E46" s="615"/>
      <c r="F46" s="616"/>
      <c r="G46" s="1"/>
      <c r="H46" s="1"/>
      <c r="I46" s="1"/>
      <c r="J46" s="615"/>
      <c r="K46" s="617"/>
      <c r="L46" s="1"/>
      <c r="M46" s="1"/>
      <c r="N46" s="1"/>
      <c r="O46" s="615"/>
      <c r="P46" s="618"/>
      <c r="Q46" s="1"/>
      <c r="R46" s="1"/>
      <c r="S46" s="1"/>
      <c r="T46" s="615"/>
      <c r="U46" s="617"/>
      <c r="V46" s="1"/>
      <c r="W46" s="1"/>
      <c r="X46" s="1"/>
      <c r="Y46" s="615"/>
      <c r="Z46" s="618"/>
      <c r="AA46" s="2"/>
    </row>
    <row r="47" spans="2:26" ht="13.5">
      <c r="B47" s="317" t="s">
        <v>689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7"/>
      <c r="O47" s="322"/>
      <c r="P47" s="323"/>
      <c r="Q47" s="317"/>
      <c r="R47" s="318"/>
      <c r="S47" s="317"/>
      <c r="T47" s="322"/>
      <c r="U47" s="323"/>
      <c r="V47" s="710" t="str">
        <f>'岐阜県集計表'!O41</f>
        <v>（2021年2月現在）</v>
      </c>
      <c r="W47" s="710"/>
      <c r="X47" s="710"/>
      <c r="Y47" s="710"/>
      <c r="Z47" s="710"/>
    </row>
    <row r="48" ht="3" customHeight="1"/>
  </sheetData>
  <sheetProtection password="CCCF" sheet="1" selectLockedCells="1"/>
  <mergeCells count="31"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Q41:S41"/>
    <mergeCell ref="O4:P4"/>
    <mergeCell ref="Q4:R4"/>
    <mergeCell ref="O3:S3"/>
    <mergeCell ref="V47:Z47"/>
    <mergeCell ref="B43:X43"/>
    <mergeCell ref="B44:X44"/>
    <mergeCell ref="B45:X45"/>
    <mergeCell ref="B41:D41"/>
    <mergeCell ref="G41:I41"/>
    <mergeCell ref="L41:N41"/>
    <mergeCell ref="V5:Y5"/>
    <mergeCell ref="F4:G4"/>
    <mergeCell ref="H4:I4"/>
    <mergeCell ref="C4:E4"/>
    <mergeCell ref="B5:E5"/>
    <mergeCell ref="G5:J5"/>
    <mergeCell ref="L5:O5"/>
    <mergeCell ref="Q5:T5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S27:S40 H35:H36 I10:J10 J15:J40 W6:Y40 H11:J13 R6:R40 P17:P40 I6:J8 T6:T40 M6:O40 S6:S13 C42:Z42 S22:S23 S16:S17 S19 B42:B46 C46:Z46 E6:E40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2"/>
  <sheetViews>
    <sheetView showGridLines="0" showZeros="0" zoomScale="70" zoomScaleNormal="70" zoomScalePageLayoutView="0" workbookViewId="0" topLeftCell="A1">
      <selection activeCell="F15" sqref="F15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663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SUM(O4+O13+O22+O29)</f>
        <v>0</v>
      </c>
      <c r="W3" s="727"/>
      <c r="X3" s="727"/>
      <c r="Y3" s="727"/>
      <c r="Z3" s="479" t="s">
        <v>2</v>
      </c>
    </row>
    <row r="4" spans="2:47" ht="30" customHeight="1">
      <c r="B4" s="317"/>
      <c r="C4" s="707" t="s">
        <v>378</v>
      </c>
      <c r="D4" s="707"/>
      <c r="E4" s="707"/>
      <c r="F4" s="705" t="s">
        <v>17</v>
      </c>
      <c r="G4" s="705"/>
      <c r="H4" s="706">
        <f>E12+J12+O12+T12+Y12</f>
        <v>13850</v>
      </c>
      <c r="I4" s="705"/>
      <c r="J4" s="160" t="s">
        <v>2</v>
      </c>
      <c r="K4" s="160" t="s">
        <v>666</v>
      </c>
      <c r="L4" s="161"/>
      <c r="M4" s="482" t="s">
        <v>274</v>
      </c>
      <c r="N4" s="161"/>
      <c r="O4" s="718">
        <f>SUM(F12+K12+P12+U12+Z12)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8" customHeight="1">
      <c r="B5" s="708" t="s">
        <v>278</v>
      </c>
      <c r="C5" s="703"/>
      <c r="D5" s="703"/>
      <c r="E5" s="703"/>
      <c r="F5" s="334" t="s">
        <v>276</v>
      </c>
      <c r="G5" s="708" t="s">
        <v>279</v>
      </c>
      <c r="H5" s="703"/>
      <c r="I5" s="703"/>
      <c r="J5" s="704"/>
      <c r="K5" s="321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421" t="s">
        <v>371</v>
      </c>
      <c r="D6" s="414" t="s">
        <v>836</v>
      </c>
      <c r="E6" s="636">
        <v>1700</v>
      </c>
      <c r="F6" s="580"/>
      <c r="G6" s="326"/>
      <c r="H6" s="415"/>
      <c r="I6" s="485"/>
      <c r="J6" s="361"/>
      <c r="K6" s="422"/>
      <c r="L6" s="326"/>
      <c r="M6" s="424"/>
      <c r="N6" s="486"/>
      <c r="O6" s="361"/>
      <c r="P6" s="425"/>
      <c r="Q6" s="326"/>
      <c r="R6" s="426" t="s">
        <v>375</v>
      </c>
      <c r="S6" s="486" t="s">
        <v>673</v>
      </c>
      <c r="T6" s="441">
        <v>2900</v>
      </c>
      <c r="U6" s="580"/>
      <c r="V6" s="362"/>
      <c r="W6" s="380" t="s">
        <v>375</v>
      </c>
      <c r="X6" s="360"/>
      <c r="Y6" s="377">
        <v>550</v>
      </c>
      <c r="Z6" s="580"/>
    </row>
    <row r="7" spans="2:26" ht="18" customHeight="1">
      <c r="B7" s="328"/>
      <c r="C7" s="381" t="s">
        <v>372</v>
      </c>
      <c r="D7" s="484" t="s">
        <v>837</v>
      </c>
      <c r="E7" s="637">
        <v>3050</v>
      </c>
      <c r="F7" s="577"/>
      <c r="G7" s="328"/>
      <c r="H7" s="381"/>
      <c r="I7" s="484"/>
      <c r="J7" s="365"/>
      <c r="K7" s="330"/>
      <c r="L7" s="328"/>
      <c r="M7" s="390"/>
      <c r="N7" s="487"/>
      <c r="O7" s="365"/>
      <c r="P7" s="388"/>
      <c r="Q7" s="328"/>
      <c r="R7" s="430" t="s">
        <v>377</v>
      </c>
      <c r="S7" s="487" t="s">
        <v>673</v>
      </c>
      <c r="T7" s="375">
        <v>3200</v>
      </c>
      <c r="U7" s="577"/>
      <c r="V7" s="366"/>
      <c r="W7" s="381"/>
      <c r="X7" s="364"/>
      <c r="Y7" s="365"/>
      <c r="Z7" s="330"/>
    </row>
    <row r="8" spans="2:26" ht="18" customHeight="1">
      <c r="B8" s="328"/>
      <c r="C8" s="381" t="s">
        <v>374</v>
      </c>
      <c r="D8" s="475" t="s">
        <v>664</v>
      </c>
      <c r="E8" s="637">
        <v>2450</v>
      </c>
      <c r="F8" s="577"/>
      <c r="G8" s="328"/>
      <c r="H8" s="381"/>
      <c r="I8" s="484"/>
      <c r="J8" s="365"/>
      <c r="K8" s="330"/>
      <c r="L8" s="328"/>
      <c r="M8" s="390"/>
      <c r="N8" s="487"/>
      <c r="O8" s="365"/>
      <c r="P8" s="388"/>
      <c r="Q8" s="328"/>
      <c r="R8" s="390"/>
      <c r="S8" s="487"/>
      <c r="T8" s="431"/>
      <c r="U8" s="388"/>
      <c r="V8" s="394"/>
      <c r="W8" s="390"/>
      <c r="X8" s="376"/>
      <c r="Y8" s="375"/>
      <c r="Z8" s="330"/>
    </row>
    <row r="9" spans="2:26" ht="18" customHeight="1">
      <c r="B9" s="328"/>
      <c r="C9" s="390"/>
      <c r="D9" s="487"/>
      <c r="E9" s="375"/>
      <c r="F9" s="469"/>
      <c r="G9" s="328"/>
      <c r="H9" s="381"/>
      <c r="I9" s="484"/>
      <c r="J9" s="365"/>
      <c r="K9" s="330"/>
      <c r="L9" s="328"/>
      <c r="M9" s="390"/>
      <c r="N9" s="487"/>
      <c r="O9" s="365"/>
      <c r="P9" s="388"/>
      <c r="Q9" s="328"/>
      <c r="R9" s="390"/>
      <c r="S9" s="487"/>
      <c r="T9" s="431"/>
      <c r="U9" s="388"/>
      <c r="V9" s="366"/>
      <c r="W9" s="381"/>
      <c r="X9" s="364"/>
      <c r="Y9" s="365"/>
      <c r="Z9" s="330"/>
    </row>
    <row r="10" spans="2:26" ht="18" customHeight="1">
      <c r="B10" s="328"/>
      <c r="C10" s="390"/>
      <c r="D10" s="480"/>
      <c r="E10" s="375"/>
      <c r="F10" s="469"/>
      <c r="G10" s="328"/>
      <c r="H10" s="381"/>
      <c r="I10" s="417"/>
      <c r="J10" s="367"/>
      <c r="K10" s="330"/>
      <c r="L10" s="328"/>
      <c r="M10" s="381"/>
      <c r="N10" s="378"/>
      <c r="O10" s="365"/>
      <c r="P10" s="388"/>
      <c r="Q10" s="328"/>
      <c r="R10" s="390"/>
      <c r="S10" s="376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6"/>
      <c r="C11" s="382"/>
      <c r="D11" s="420"/>
      <c r="E11" s="374"/>
      <c r="F11" s="324"/>
      <c r="G11" s="325"/>
      <c r="H11" s="382"/>
      <c r="I11" s="387"/>
      <c r="J11" s="374"/>
      <c r="K11" s="327"/>
      <c r="L11" s="325"/>
      <c r="M11" s="373"/>
      <c r="N11" s="369"/>
      <c r="O11" s="374"/>
      <c r="P11" s="392"/>
      <c r="Q11" s="325"/>
      <c r="R11" s="386"/>
      <c r="S11" s="372"/>
      <c r="T11" s="370"/>
      <c r="U11" s="392"/>
      <c r="V11" s="395"/>
      <c r="W11" s="371"/>
      <c r="X11" s="372"/>
      <c r="Y11" s="370"/>
      <c r="Z11" s="327"/>
    </row>
    <row r="12" spans="2:26" ht="18" customHeight="1">
      <c r="B12" s="708" t="s">
        <v>3</v>
      </c>
      <c r="C12" s="737"/>
      <c r="D12" s="738"/>
      <c r="E12" s="331">
        <f>SUM(E6:E11)</f>
        <v>7200</v>
      </c>
      <c r="F12" s="324">
        <f>SUM(F6:F11)</f>
        <v>0</v>
      </c>
      <c r="G12" s="724" t="s">
        <v>3</v>
      </c>
      <c r="H12" s="739"/>
      <c r="I12" s="739"/>
      <c r="J12" s="331">
        <f>SUM(J6:J10)</f>
        <v>0</v>
      </c>
      <c r="K12" s="327">
        <f>SUM(K6:K10)</f>
        <v>0</v>
      </c>
      <c r="L12" s="724" t="s">
        <v>3</v>
      </c>
      <c r="M12" s="739"/>
      <c r="N12" s="739"/>
      <c r="O12" s="331">
        <f>SUM(O6:O10)</f>
        <v>0</v>
      </c>
      <c r="P12" s="327">
        <f>SUM(P6:P10)</f>
        <v>0</v>
      </c>
      <c r="Q12" s="724" t="s">
        <v>3</v>
      </c>
      <c r="R12" s="739"/>
      <c r="S12" s="739"/>
      <c r="T12" s="331">
        <f>SUM(T6:T10)</f>
        <v>6100</v>
      </c>
      <c r="U12" s="327">
        <f>SUM(U6:U10)</f>
        <v>0</v>
      </c>
      <c r="V12" s="739" t="s">
        <v>3</v>
      </c>
      <c r="W12" s="739"/>
      <c r="X12" s="739"/>
      <c r="Y12" s="331">
        <f>SUM(Y6:Y10)</f>
        <v>550</v>
      </c>
      <c r="Z12" s="327">
        <f>SUM(Z6:Z10)</f>
        <v>0</v>
      </c>
    </row>
    <row r="13" spans="2:47" ht="30" customHeight="1">
      <c r="B13" s="317"/>
      <c r="C13" s="707" t="s">
        <v>379</v>
      </c>
      <c r="D13" s="707"/>
      <c r="E13" s="707"/>
      <c r="F13" s="705" t="s">
        <v>17</v>
      </c>
      <c r="G13" s="705"/>
      <c r="H13" s="706">
        <f>SUM(E21+J21+O21+T21+Y21)</f>
        <v>8250</v>
      </c>
      <c r="I13" s="705"/>
      <c r="J13" s="160" t="s">
        <v>2</v>
      </c>
      <c r="K13" s="160" t="s">
        <v>666</v>
      </c>
      <c r="L13" s="161"/>
      <c r="M13" s="482" t="s">
        <v>274</v>
      </c>
      <c r="N13" s="161"/>
      <c r="O13" s="718">
        <f>SUM(F21+K21+P21+U21+Z21)</f>
        <v>0</v>
      </c>
      <c r="P13" s="719"/>
      <c r="Q13" s="720" t="s">
        <v>2</v>
      </c>
      <c r="R13" s="720"/>
      <c r="S13" s="317"/>
      <c r="T13" s="323"/>
      <c r="U13" s="323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2:26" ht="18" customHeight="1">
      <c r="B14" s="708" t="s">
        <v>278</v>
      </c>
      <c r="C14" s="703"/>
      <c r="D14" s="703"/>
      <c r="E14" s="703"/>
      <c r="F14" s="334" t="s">
        <v>276</v>
      </c>
      <c r="G14" s="708" t="s">
        <v>279</v>
      </c>
      <c r="H14" s="703"/>
      <c r="I14" s="703"/>
      <c r="J14" s="704"/>
      <c r="K14" s="321" t="s">
        <v>276</v>
      </c>
      <c r="L14" s="708" t="s">
        <v>280</v>
      </c>
      <c r="M14" s="703"/>
      <c r="N14" s="703"/>
      <c r="O14" s="703"/>
      <c r="P14" s="332" t="s">
        <v>276</v>
      </c>
      <c r="Q14" s="708" t="s">
        <v>351</v>
      </c>
      <c r="R14" s="703"/>
      <c r="S14" s="703"/>
      <c r="T14" s="703"/>
      <c r="U14" s="332" t="s">
        <v>276</v>
      </c>
      <c r="V14" s="703" t="s">
        <v>277</v>
      </c>
      <c r="W14" s="703"/>
      <c r="X14" s="703"/>
      <c r="Y14" s="704"/>
      <c r="Z14" s="321" t="s">
        <v>276</v>
      </c>
    </row>
    <row r="15" spans="2:26" ht="18" customHeight="1">
      <c r="B15" s="326"/>
      <c r="C15" s="583" t="s">
        <v>380</v>
      </c>
      <c r="D15" s="584" t="s">
        <v>838</v>
      </c>
      <c r="E15" s="377">
        <v>2400</v>
      </c>
      <c r="F15" s="580"/>
      <c r="G15" s="326"/>
      <c r="H15" s="415"/>
      <c r="I15" s="360"/>
      <c r="J15" s="361"/>
      <c r="K15" s="422"/>
      <c r="L15" s="326"/>
      <c r="M15" s="396"/>
      <c r="N15" s="397"/>
      <c r="O15" s="377"/>
      <c r="P15" s="425"/>
      <c r="Q15" s="326"/>
      <c r="R15" s="396" t="s">
        <v>382</v>
      </c>
      <c r="S15" s="400" t="s">
        <v>679</v>
      </c>
      <c r="T15" s="377">
        <v>1600</v>
      </c>
      <c r="U15" s="580"/>
      <c r="V15" s="362"/>
      <c r="W15" s="380"/>
      <c r="X15" s="360"/>
      <c r="Y15" s="361"/>
      <c r="Z15" s="422"/>
    </row>
    <row r="16" spans="2:26" ht="18" customHeight="1">
      <c r="B16" s="328"/>
      <c r="C16" s="407"/>
      <c r="D16" s="480"/>
      <c r="E16" s="375"/>
      <c r="F16" s="333"/>
      <c r="G16" s="328"/>
      <c r="H16" s="381"/>
      <c r="I16" s="364"/>
      <c r="J16" s="365"/>
      <c r="K16" s="330"/>
      <c r="L16" s="328"/>
      <c r="M16" s="390"/>
      <c r="N16" s="391"/>
      <c r="O16" s="375"/>
      <c r="P16" s="388"/>
      <c r="Q16" s="328"/>
      <c r="R16" s="390" t="s">
        <v>383</v>
      </c>
      <c r="S16" s="376" t="s">
        <v>654</v>
      </c>
      <c r="T16" s="375">
        <v>1500</v>
      </c>
      <c r="U16" s="577"/>
      <c r="V16" s="366"/>
      <c r="W16" s="381"/>
      <c r="X16" s="364"/>
      <c r="Y16" s="365"/>
      <c r="Z16" s="330"/>
    </row>
    <row r="17" spans="2:26" ht="18" customHeight="1">
      <c r="B17" s="328"/>
      <c r="C17" s="439"/>
      <c r="D17" s="480"/>
      <c r="E17" s="375"/>
      <c r="F17" s="333"/>
      <c r="G17" s="328"/>
      <c r="H17" s="381"/>
      <c r="I17" s="488"/>
      <c r="J17" s="365"/>
      <c r="K17" s="330"/>
      <c r="L17" s="328"/>
      <c r="M17" s="390"/>
      <c r="N17" s="489"/>
      <c r="O17" s="375"/>
      <c r="P17" s="388"/>
      <c r="Q17" s="328"/>
      <c r="R17" s="390" t="s">
        <v>381</v>
      </c>
      <c r="S17" s="489" t="s">
        <v>674</v>
      </c>
      <c r="T17" s="375">
        <v>2150</v>
      </c>
      <c r="U17" s="577"/>
      <c r="V17" s="366"/>
      <c r="W17" s="381"/>
      <c r="X17" s="364"/>
      <c r="Y17" s="365"/>
      <c r="Z17" s="330"/>
    </row>
    <row r="18" spans="2:26" ht="18" customHeight="1">
      <c r="B18" s="328"/>
      <c r="C18" s="390"/>
      <c r="D18" s="480"/>
      <c r="E18" s="375"/>
      <c r="F18" s="333"/>
      <c r="G18" s="328"/>
      <c r="H18" s="381"/>
      <c r="I18" s="484"/>
      <c r="J18" s="367"/>
      <c r="K18" s="330"/>
      <c r="L18" s="328"/>
      <c r="M18" s="390"/>
      <c r="N18" s="489"/>
      <c r="O18" s="375"/>
      <c r="P18" s="388"/>
      <c r="Q18" s="328"/>
      <c r="R18" s="390" t="s">
        <v>393</v>
      </c>
      <c r="S18" s="489" t="s">
        <v>674</v>
      </c>
      <c r="T18" s="375">
        <v>600</v>
      </c>
      <c r="U18" s="577"/>
      <c r="V18" s="366"/>
      <c r="W18" s="381"/>
      <c r="X18" s="364"/>
      <c r="Y18" s="365"/>
      <c r="Z18" s="330"/>
    </row>
    <row r="19" spans="2:26" ht="18" customHeight="1">
      <c r="B19" s="328"/>
      <c r="C19" s="390"/>
      <c r="D19" s="480"/>
      <c r="E19" s="375"/>
      <c r="F19" s="333"/>
      <c r="G19" s="328"/>
      <c r="H19" s="381"/>
      <c r="I19" s="475"/>
      <c r="J19" s="365"/>
      <c r="K19" s="330"/>
      <c r="L19" s="328"/>
      <c r="M19" s="381"/>
      <c r="N19" s="378"/>
      <c r="O19" s="375"/>
      <c r="P19" s="388"/>
      <c r="Q19" s="328"/>
      <c r="R19" s="390"/>
      <c r="S19" s="376"/>
      <c r="T19" s="375"/>
      <c r="U19" s="388"/>
      <c r="V19" s="366"/>
      <c r="W19" s="381"/>
      <c r="X19" s="364"/>
      <c r="Y19" s="365"/>
      <c r="Z19" s="330"/>
    </row>
    <row r="20" spans="2:26" ht="18" customHeight="1">
      <c r="B20" s="326"/>
      <c r="C20" s="386"/>
      <c r="D20" s="588"/>
      <c r="E20" s="370"/>
      <c r="F20" s="324"/>
      <c r="G20" s="325"/>
      <c r="H20" s="382"/>
      <c r="I20" s="369"/>
      <c r="J20" s="374"/>
      <c r="K20" s="327"/>
      <c r="L20" s="325"/>
      <c r="M20" s="373"/>
      <c r="N20" s="369"/>
      <c r="O20" s="370"/>
      <c r="P20" s="392"/>
      <c r="Q20" s="325"/>
      <c r="R20" s="386"/>
      <c r="S20" s="372"/>
      <c r="T20" s="370"/>
      <c r="U20" s="392"/>
      <c r="V20" s="384"/>
      <c r="W20" s="373"/>
      <c r="X20" s="369"/>
      <c r="Y20" s="374"/>
      <c r="Z20" s="327"/>
    </row>
    <row r="21" spans="2:26" ht="18" customHeight="1">
      <c r="B21" s="708" t="s">
        <v>3</v>
      </c>
      <c r="C21" s="740"/>
      <c r="D21" s="741"/>
      <c r="E21" s="331">
        <f>SUM(E15:E19)</f>
        <v>2400</v>
      </c>
      <c r="F21" s="324">
        <f>SUM(F15:F19)</f>
        <v>0</v>
      </c>
      <c r="G21" s="724" t="s">
        <v>3</v>
      </c>
      <c r="H21" s="739"/>
      <c r="I21" s="739"/>
      <c r="J21" s="331">
        <f>SUM(J15:J19)</f>
        <v>0</v>
      </c>
      <c r="K21" s="327">
        <f>SUM(K15:K19)</f>
        <v>0</v>
      </c>
      <c r="L21" s="724" t="s">
        <v>3</v>
      </c>
      <c r="M21" s="739"/>
      <c r="N21" s="739"/>
      <c r="O21" s="331">
        <f>SUM(O15:O19)</f>
        <v>0</v>
      </c>
      <c r="P21" s="327">
        <f>SUM(P15:P19)</f>
        <v>0</v>
      </c>
      <c r="Q21" s="724" t="s">
        <v>3</v>
      </c>
      <c r="R21" s="739"/>
      <c r="S21" s="739"/>
      <c r="T21" s="331">
        <f>SUM(T15:T19)</f>
        <v>5850</v>
      </c>
      <c r="U21" s="327">
        <f>SUM(U15:U19)</f>
        <v>0</v>
      </c>
      <c r="V21" s="739" t="s">
        <v>3</v>
      </c>
      <c r="W21" s="739"/>
      <c r="X21" s="739"/>
      <c r="Y21" s="331">
        <f>SUM(Y15:Y19)</f>
        <v>0</v>
      </c>
      <c r="Z21" s="327">
        <f>SUM(Z15:Z19)</f>
        <v>0</v>
      </c>
    </row>
    <row r="22" spans="2:47" ht="30" customHeight="1">
      <c r="B22" s="317"/>
      <c r="C22" s="707" t="s">
        <v>384</v>
      </c>
      <c r="D22" s="707"/>
      <c r="E22" s="707"/>
      <c r="F22" s="705" t="s">
        <v>17</v>
      </c>
      <c r="G22" s="705"/>
      <c r="H22" s="706">
        <f>SUM(E28+J28+O28+T28+Y28)</f>
        <v>5750</v>
      </c>
      <c r="I22" s="705"/>
      <c r="J22" s="160" t="s">
        <v>2</v>
      </c>
      <c r="K22" s="160" t="s">
        <v>666</v>
      </c>
      <c r="L22" s="161"/>
      <c r="M22" s="482" t="s">
        <v>274</v>
      </c>
      <c r="N22" s="161"/>
      <c r="O22" s="718">
        <f>SUM(F28+K28+P28+U28+Z28)</f>
        <v>0</v>
      </c>
      <c r="P22" s="719"/>
      <c r="Q22" s="720" t="s">
        <v>2</v>
      </c>
      <c r="R22" s="720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</row>
    <row r="23" spans="2:26" ht="18" customHeight="1">
      <c r="B23" s="708" t="s">
        <v>278</v>
      </c>
      <c r="C23" s="703"/>
      <c r="D23" s="703"/>
      <c r="E23" s="703"/>
      <c r="F23" s="334" t="s">
        <v>276</v>
      </c>
      <c r="G23" s="708" t="s">
        <v>279</v>
      </c>
      <c r="H23" s="703"/>
      <c r="I23" s="703"/>
      <c r="J23" s="704"/>
      <c r="K23" s="321" t="s">
        <v>276</v>
      </c>
      <c r="L23" s="708" t="s">
        <v>280</v>
      </c>
      <c r="M23" s="703"/>
      <c r="N23" s="703"/>
      <c r="O23" s="703"/>
      <c r="P23" s="332" t="s">
        <v>276</v>
      </c>
      <c r="Q23" s="708" t="s">
        <v>351</v>
      </c>
      <c r="R23" s="703"/>
      <c r="S23" s="703"/>
      <c r="T23" s="703"/>
      <c r="U23" s="332" t="s">
        <v>276</v>
      </c>
      <c r="V23" s="703" t="s">
        <v>277</v>
      </c>
      <c r="W23" s="703"/>
      <c r="X23" s="703"/>
      <c r="Y23" s="704"/>
      <c r="Z23" s="321" t="s">
        <v>276</v>
      </c>
    </row>
    <row r="24" spans="2:26" ht="18" customHeight="1">
      <c r="B24" s="326"/>
      <c r="C24" s="583" t="s">
        <v>385</v>
      </c>
      <c r="D24" s="584" t="s">
        <v>833</v>
      </c>
      <c r="E24" s="377">
        <v>2000</v>
      </c>
      <c r="F24" s="580"/>
      <c r="G24" s="326"/>
      <c r="H24" s="380"/>
      <c r="I24" s="400"/>
      <c r="J24" s="377"/>
      <c r="K24" s="422"/>
      <c r="L24" s="326"/>
      <c r="M24" s="380"/>
      <c r="N24" s="385"/>
      <c r="O24" s="377"/>
      <c r="P24" s="579"/>
      <c r="Q24" s="326"/>
      <c r="R24" s="396" t="s">
        <v>385</v>
      </c>
      <c r="S24" s="400" t="s">
        <v>679</v>
      </c>
      <c r="T24" s="377">
        <v>1750</v>
      </c>
      <c r="U24" s="580"/>
      <c r="V24" s="362"/>
      <c r="W24" s="380" t="s">
        <v>662</v>
      </c>
      <c r="X24" s="360"/>
      <c r="Y24" s="377">
        <v>400</v>
      </c>
      <c r="Z24" s="580"/>
    </row>
    <row r="25" spans="2:26" ht="18" customHeight="1">
      <c r="B25" s="328"/>
      <c r="C25" s="439" t="s">
        <v>386</v>
      </c>
      <c r="D25" s="480" t="s">
        <v>766</v>
      </c>
      <c r="E25" s="375">
        <v>1600</v>
      </c>
      <c r="F25" s="577"/>
      <c r="G25" s="328"/>
      <c r="H25" s="390"/>
      <c r="I25" s="391"/>
      <c r="J25" s="375"/>
      <c r="K25" s="330"/>
      <c r="L25" s="328"/>
      <c r="M25" s="390"/>
      <c r="N25" s="391"/>
      <c r="O25" s="375"/>
      <c r="P25" s="388"/>
      <c r="Q25" s="328"/>
      <c r="R25" s="390"/>
      <c r="S25" s="391"/>
      <c r="T25" s="375"/>
      <c r="U25" s="388"/>
      <c r="V25" s="394"/>
      <c r="W25" s="390"/>
      <c r="X25" s="376"/>
      <c r="Y25" s="375"/>
      <c r="Z25" s="330"/>
    </row>
    <row r="26" spans="2:26" ht="18" customHeight="1">
      <c r="B26" s="328"/>
      <c r="C26" s="390"/>
      <c r="D26" s="630"/>
      <c r="E26" s="375"/>
      <c r="F26" s="333"/>
      <c r="G26" s="328"/>
      <c r="H26" s="390"/>
      <c r="I26" s="391"/>
      <c r="J26" s="375"/>
      <c r="K26" s="330"/>
      <c r="L26" s="328"/>
      <c r="M26" s="390"/>
      <c r="N26" s="391"/>
      <c r="O26" s="375"/>
      <c r="P26" s="388"/>
      <c r="Q26" s="328"/>
      <c r="R26" s="390"/>
      <c r="S26" s="391"/>
      <c r="T26" s="375"/>
      <c r="U26" s="388"/>
      <c r="V26" s="394"/>
      <c r="W26" s="390"/>
      <c r="X26" s="376"/>
      <c r="Y26" s="375"/>
      <c r="Z26" s="330"/>
    </row>
    <row r="27" spans="2:26" ht="18" customHeight="1">
      <c r="B27" s="326"/>
      <c r="C27" s="386"/>
      <c r="D27" s="585"/>
      <c r="E27" s="370"/>
      <c r="F27" s="324"/>
      <c r="G27" s="325"/>
      <c r="H27" s="382"/>
      <c r="I27" s="387"/>
      <c r="J27" s="374"/>
      <c r="K27" s="327"/>
      <c r="L27" s="325"/>
      <c r="M27" s="373"/>
      <c r="N27" s="369"/>
      <c r="O27" s="374"/>
      <c r="P27" s="383"/>
      <c r="Q27" s="325"/>
      <c r="R27" s="386"/>
      <c r="S27" s="379"/>
      <c r="T27" s="370"/>
      <c r="U27" s="392"/>
      <c r="V27" s="395"/>
      <c r="W27" s="371"/>
      <c r="X27" s="372"/>
      <c r="Y27" s="370"/>
      <c r="Z27" s="327"/>
    </row>
    <row r="28" spans="2:26" ht="18" customHeight="1">
      <c r="B28" s="708" t="s">
        <v>3</v>
      </c>
      <c r="C28" s="740"/>
      <c r="D28" s="741"/>
      <c r="E28" s="331">
        <f>SUM(E24:E26)</f>
        <v>3600</v>
      </c>
      <c r="F28" s="324">
        <f>SUM(F24:F26)</f>
        <v>0</v>
      </c>
      <c r="G28" s="724" t="s">
        <v>3</v>
      </c>
      <c r="H28" s="739"/>
      <c r="I28" s="739"/>
      <c r="J28" s="331">
        <f>SUM(J24:J26)</f>
        <v>0</v>
      </c>
      <c r="K28" s="327">
        <f>SUM(K24:K26)</f>
        <v>0</v>
      </c>
      <c r="L28" s="724" t="s">
        <v>3</v>
      </c>
      <c r="M28" s="739"/>
      <c r="N28" s="739"/>
      <c r="O28" s="331">
        <f>SUM(O24:O26)</f>
        <v>0</v>
      </c>
      <c r="P28" s="327">
        <f>SUM(P24:P26)</f>
        <v>0</v>
      </c>
      <c r="Q28" s="724" t="s">
        <v>3</v>
      </c>
      <c r="R28" s="739"/>
      <c r="S28" s="739"/>
      <c r="T28" s="331">
        <f>SUM(T24:T26)</f>
        <v>1750</v>
      </c>
      <c r="U28" s="327">
        <f>SUM(U24:U26)</f>
        <v>0</v>
      </c>
      <c r="V28" s="739" t="s">
        <v>3</v>
      </c>
      <c r="W28" s="739"/>
      <c r="X28" s="739"/>
      <c r="Y28" s="331">
        <f>SUM(Y24:Y26)</f>
        <v>400</v>
      </c>
      <c r="Z28" s="327">
        <f>SUM(Z24:Z26)</f>
        <v>0</v>
      </c>
    </row>
    <row r="29" spans="2:47" ht="30" customHeight="1">
      <c r="B29" s="317"/>
      <c r="C29" s="707" t="s">
        <v>387</v>
      </c>
      <c r="D29" s="707"/>
      <c r="E29" s="707"/>
      <c r="F29" s="705" t="s">
        <v>17</v>
      </c>
      <c r="G29" s="705"/>
      <c r="H29" s="706">
        <f>SUM(E36+J36+O36+T36+Y36)</f>
        <v>9700</v>
      </c>
      <c r="I29" s="705"/>
      <c r="J29" s="160" t="s">
        <v>2</v>
      </c>
      <c r="K29" s="160" t="s">
        <v>666</v>
      </c>
      <c r="L29" s="161"/>
      <c r="M29" s="482" t="s">
        <v>274</v>
      </c>
      <c r="N29" s="161"/>
      <c r="O29" s="718">
        <f>SUM(F36+K36+P36+U36+Z36)</f>
        <v>0</v>
      </c>
      <c r="P29" s="719"/>
      <c r="Q29" s="720" t="s">
        <v>2</v>
      </c>
      <c r="R29" s="720"/>
      <c r="S29" s="317"/>
      <c r="T29" s="323"/>
      <c r="U29" s="323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</row>
    <row r="30" spans="2:26" ht="18" customHeight="1">
      <c r="B30" s="708" t="s">
        <v>278</v>
      </c>
      <c r="C30" s="703"/>
      <c r="D30" s="703"/>
      <c r="E30" s="703"/>
      <c r="F30" s="334" t="s">
        <v>276</v>
      </c>
      <c r="G30" s="708" t="s">
        <v>279</v>
      </c>
      <c r="H30" s="703"/>
      <c r="I30" s="703"/>
      <c r="J30" s="704"/>
      <c r="K30" s="321" t="s">
        <v>276</v>
      </c>
      <c r="L30" s="708" t="s">
        <v>280</v>
      </c>
      <c r="M30" s="703"/>
      <c r="N30" s="703"/>
      <c r="O30" s="703"/>
      <c r="P30" s="332" t="s">
        <v>276</v>
      </c>
      <c r="Q30" s="708" t="s">
        <v>351</v>
      </c>
      <c r="R30" s="703"/>
      <c r="S30" s="703"/>
      <c r="T30" s="703"/>
      <c r="U30" s="332" t="s">
        <v>276</v>
      </c>
      <c r="V30" s="703" t="s">
        <v>277</v>
      </c>
      <c r="W30" s="703"/>
      <c r="X30" s="703"/>
      <c r="Y30" s="704"/>
      <c r="Z30" s="321" t="s">
        <v>276</v>
      </c>
    </row>
    <row r="31" spans="2:26" ht="18" customHeight="1">
      <c r="B31" s="326"/>
      <c r="C31" s="583" t="s">
        <v>692</v>
      </c>
      <c r="D31" s="584" t="s">
        <v>671</v>
      </c>
      <c r="E31" s="377">
        <v>3300</v>
      </c>
      <c r="F31" s="580"/>
      <c r="G31" s="326"/>
      <c r="H31" s="415"/>
      <c r="I31" s="360"/>
      <c r="J31" s="361"/>
      <c r="K31" s="422"/>
      <c r="L31" s="326"/>
      <c r="M31" s="396"/>
      <c r="N31" s="400"/>
      <c r="O31" s="377"/>
      <c r="P31" s="425"/>
      <c r="Q31" s="326"/>
      <c r="R31" s="396" t="s">
        <v>390</v>
      </c>
      <c r="S31" s="360" t="s">
        <v>391</v>
      </c>
      <c r="T31" s="377">
        <v>2100</v>
      </c>
      <c r="U31" s="580"/>
      <c r="V31" s="362"/>
      <c r="W31" s="380" t="s">
        <v>392</v>
      </c>
      <c r="X31" s="360"/>
      <c r="Y31" s="361">
        <v>100</v>
      </c>
      <c r="Z31" s="580"/>
    </row>
    <row r="32" spans="2:26" ht="18" customHeight="1">
      <c r="B32" s="328"/>
      <c r="C32" s="439" t="s">
        <v>388</v>
      </c>
      <c r="D32" s="632" t="s">
        <v>855</v>
      </c>
      <c r="E32" s="375">
        <v>1800</v>
      </c>
      <c r="F32" s="577"/>
      <c r="G32" s="328"/>
      <c r="H32" s="381"/>
      <c r="I32" s="364"/>
      <c r="J32" s="365"/>
      <c r="K32" s="330"/>
      <c r="L32" s="328"/>
      <c r="M32" s="390"/>
      <c r="N32" s="376"/>
      <c r="O32" s="375"/>
      <c r="P32" s="388"/>
      <c r="Q32" s="328"/>
      <c r="R32" s="390" t="s">
        <v>389</v>
      </c>
      <c r="S32" s="364" t="s">
        <v>675</v>
      </c>
      <c r="T32" s="375">
        <v>2400</v>
      </c>
      <c r="U32" s="577"/>
      <c r="V32" s="366"/>
      <c r="W32" s="381"/>
      <c r="X32" s="364"/>
      <c r="Y32" s="375"/>
      <c r="Z32" s="330"/>
    </row>
    <row r="33" spans="2:26" ht="18" customHeight="1">
      <c r="B33" s="328"/>
      <c r="C33" s="439"/>
      <c r="D33" s="480"/>
      <c r="E33" s="375"/>
      <c r="F33" s="578"/>
      <c r="G33" s="328"/>
      <c r="H33" s="381"/>
      <c r="I33" s="364"/>
      <c r="J33" s="365"/>
      <c r="K33" s="330"/>
      <c r="L33" s="328"/>
      <c r="M33" s="390"/>
      <c r="N33" s="376"/>
      <c r="O33" s="375"/>
      <c r="P33" s="388"/>
      <c r="Q33" s="328"/>
      <c r="R33" s="390"/>
      <c r="S33" s="364"/>
      <c r="T33" s="375"/>
      <c r="U33" s="578"/>
      <c r="V33" s="366"/>
      <c r="W33" s="390"/>
      <c r="X33" s="376"/>
      <c r="Y33" s="375"/>
      <c r="Z33" s="330"/>
    </row>
    <row r="34" spans="2:26" ht="18" customHeight="1">
      <c r="B34" s="328"/>
      <c r="C34" s="390"/>
      <c r="D34" s="480"/>
      <c r="E34" s="375"/>
      <c r="F34" s="333"/>
      <c r="G34" s="328"/>
      <c r="H34" s="390"/>
      <c r="I34" s="480"/>
      <c r="J34" s="375"/>
      <c r="K34" s="330"/>
      <c r="L34" s="328"/>
      <c r="M34" s="390"/>
      <c r="N34" s="376"/>
      <c r="O34" s="37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8" customHeight="1">
      <c r="B35" s="326"/>
      <c r="C35" s="382"/>
      <c r="D35" s="476"/>
      <c r="E35" s="374"/>
      <c r="F35" s="324"/>
      <c r="G35" s="325"/>
      <c r="H35" s="386"/>
      <c r="I35" s="372"/>
      <c r="J35" s="370"/>
      <c r="K35" s="327"/>
      <c r="L35" s="325"/>
      <c r="M35" s="371"/>
      <c r="N35" s="372"/>
      <c r="O35" s="370"/>
      <c r="P35" s="392"/>
      <c r="Q35" s="325"/>
      <c r="R35" s="386"/>
      <c r="S35" s="372"/>
      <c r="T35" s="370"/>
      <c r="U35" s="392"/>
      <c r="V35" s="395"/>
      <c r="W35" s="371"/>
      <c r="X35" s="372"/>
      <c r="Y35" s="370"/>
      <c r="Z35" s="327"/>
    </row>
    <row r="36" spans="2:26" ht="18" customHeight="1">
      <c r="B36" s="708" t="s">
        <v>3</v>
      </c>
      <c r="C36" s="737"/>
      <c r="D36" s="738"/>
      <c r="E36" s="331">
        <f>SUM(E31:E35)</f>
        <v>5100</v>
      </c>
      <c r="F36" s="324">
        <f>SUM(F31:F35)</f>
        <v>0</v>
      </c>
      <c r="G36" s="724" t="s">
        <v>3</v>
      </c>
      <c r="H36" s="739"/>
      <c r="I36" s="739"/>
      <c r="J36" s="331">
        <f>SUM(J31:J34)</f>
        <v>0</v>
      </c>
      <c r="K36" s="327">
        <f>SUM(K31:K34)</f>
        <v>0</v>
      </c>
      <c r="L36" s="724" t="s">
        <v>3</v>
      </c>
      <c r="M36" s="739"/>
      <c r="N36" s="739"/>
      <c r="O36" s="331">
        <f>SUM(O31:O34)</f>
        <v>0</v>
      </c>
      <c r="P36" s="327">
        <f>SUM(P31:P34)</f>
        <v>0</v>
      </c>
      <c r="Q36" s="724" t="s">
        <v>3</v>
      </c>
      <c r="R36" s="739"/>
      <c r="S36" s="739"/>
      <c r="T36" s="331">
        <f>SUM(T31:T34)</f>
        <v>4500</v>
      </c>
      <c r="U36" s="327">
        <f>SUM(U31:U34)</f>
        <v>0</v>
      </c>
      <c r="V36" s="739" t="s">
        <v>3</v>
      </c>
      <c r="W36" s="739"/>
      <c r="X36" s="739"/>
      <c r="Y36" s="331">
        <f>SUM(Y31:Y34)</f>
        <v>100</v>
      </c>
      <c r="Z36" s="327">
        <f>SUM(Z31:Z34)</f>
        <v>0</v>
      </c>
    </row>
    <row r="37" spans="2:30" s="4" customFormat="1" ht="13.5" customHeight="1">
      <c r="B37" s="226" t="s">
        <v>831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711" t="s">
        <v>832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9" s="4" customFormat="1" ht="14.25" customHeight="1">
      <c r="B39" s="711" t="s">
        <v>829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594"/>
      <c r="Z39" s="594"/>
      <c r="AA39" s="594"/>
      <c r="AB39" s="594"/>
      <c r="AC39" s="594"/>
    </row>
    <row r="40" spans="2:29" s="4" customFormat="1" ht="13.5">
      <c r="B40" s="711" t="s">
        <v>830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6" ht="16.5" customHeight="1">
      <c r="B42" s="316" t="s">
        <v>689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710" t="str">
        <f>'岐阜県集計表'!O41</f>
        <v>（2021年2月現在）</v>
      </c>
      <c r="W42" s="742"/>
      <c r="X42" s="742"/>
      <c r="Y42" s="742"/>
      <c r="Z42" s="742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  <mergeCell ref="F4:G4"/>
    <mergeCell ref="H4:I4"/>
    <mergeCell ref="O4:P4"/>
    <mergeCell ref="Q4:R4"/>
    <mergeCell ref="F13:G13"/>
    <mergeCell ref="H13:I13"/>
    <mergeCell ref="O13:P13"/>
    <mergeCell ref="Q13:R13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V2:Z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B28:D28"/>
    <mergeCell ref="G28:I28"/>
    <mergeCell ref="L28:N28"/>
    <mergeCell ref="Q28:S28"/>
    <mergeCell ref="V28:X28"/>
    <mergeCell ref="C29:E29"/>
    <mergeCell ref="Q29:R29"/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R24:T27 R31:T35 R15:T20 B37:B41 C41:Z41 C37:Z37 E6:E11 R10:T11 O6:P11 M10:N11 W6:Y11 H11:J11 U8:U11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3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52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SUM(O4+O15+O22)</f>
        <v>0</v>
      </c>
      <c r="W3" s="727"/>
      <c r="X3" s="727"/>
      <c r="Y3" s="727"/>
      <c r="Z3" s="479" t="s">
        <v>2</v>
      </c>
    </row>
    <row r="4" spans="2:49" ht="30" customHeight="1">
      <c r="B4" s="317" t="s">
        <v>292</v>
      </c>
      <c r="C4" s="707" t="s">
        <v>394</v>
      </c>
      <c r="D4" s="707"/>
      <c r="E4" s="707"/>
      <c r="F4" s="705" t="s">
        <v>17</v>
      </c>
      <c r="G4" s="705"/>
      <c r="H4" s="706">
        <f>SUM(E14+J14+O14+T14+Y14)</f>
        <v>17450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SUM(F14+K14+P14+U14+Z14)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396</v>
      </c>
      <c r="D6" s="584" t="s">
        <v>670</v>
      </c>
      <c r="E6" s="377">
        <v>2750</v>
      </c>
      <c r="F6" s="580"/>
      <c r="G6" s="318"/>
      <c r="H6" s="415"/>
      <c r="I6" s="485"/>
      <c r="J6" s="361"/>
      <c r="K6" s="423"/>
      <c r="L6" s="326"/>
      <c r="M6" s="424"/>
      <c r="N6" s="486"/>
      <c r="O6" s="377"/>
      <c r="P6" s="425"/>
      <c r="Q6" s="326"/>
      <c r="R6" s="426" t="s">
        <v>398</v>
      </c>
      <c r="S6" s="487" t="s">
        <v>696</v>
      </c>
      <c r="T6" s="441">
        <v>1750</v>
      </c>
      <c r="U6" s="580"/>
      <c r="V6" s="362"/>
      <c r="W6" s="380" t="s">
        <v>402</v>
      </c>
      <c r="X6" s="360"/>
      <c r="Y6" s="377">
        <v>600</v>
      </c>
      <c r="Z6" s="580"/>
    </row>
    <row r="7" spans="2:26" ht="18" customHeight="1">
      <c r="B7" s="328"/>
      <c r="C7" s="439" t="s">
        <v>397</v>
      </c>
      <c r="D7" s="480" t="s">
        <v>670</v>
      </c>
      <c r="E7" s="375">
        <v>1000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388"/>
      <c r="Q7" s="328"/>
      <c r="R7" s="430" t="s">
        <v>401</v>
      </c>
      <c r="S7" s="487" t="s">
        <v>679</v>
      </c>
      <c r="T7" s="375">
        <v>2200</v>
      </c>
      <c r="U7" s="577"/>
      <c r="V7" s="366"/>
      <c r="W7" s="381"/>
      <c r="X7" s="364"/>
      <c r="Y7" s="365"/>
      <c r="Z7" s="608"/>
    </row>
    <row r="8" spans="2:26" ht="18" customHeight="1">
      <c r="B8" s="328"/>
      <c r="C8" s="439" t="s">
        <v>398</v>
      </c>
      <c r="D8" s="480" t="s">
        <v>670</v>
      </c>
      <c r="E8" s="375">
        <v>1200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403</v>
      </c>
      <c r="S8" s="487" t="s">
        <v>679</v>
      </c>
      <c r="T8" s="375">
        <v>2050</v>
      </c>
      <c r="U8" s="577"/>
      <c r="V8" s="394"/>
      <c r="W8" s="390"/>
      <c r="X8" s="376"/>
      <c r="Y8" s="375"/>
      <c r="Z8" s="330"/>
    </row>
    <row r="9" spans="2:26" ht="18" customHeight="1">
      <c r="B9" s="328"/>
      <c r="C9" s="390" t="s">
        <v>399</v>
      </c>
      <c r="D9" s="480" t="s">
        <v>670</v>
      </c>
      <c r="E9" s="375">
        <v>3050</v>
      </c>
      <c r="F9" s="577"/>
      <c r="G9" s="329"/>
      <c r="H9" s="381"/>
      <c r="I9" s="428"/>
      <c r="J9" s="375"/>
      <c r="K9" s="333"/>
      <c r="L9" s="328"/>
      <c r="M9" s="390"/>
      <c r="N9" s="429"/>
      <c r="O9" s="375"/>
      <c r="P9" s="388"/>
      <c r="Q9" s="328"/>
      <c r="R9" s="390"/>
      <c r="S9" s="429"/>
      <c r="T9" s="431"/>
      <c r="U9" s="606"/>
      <c r="V9" s="366"/>
      <c r="W9" s="381"/>
      <c r="X9" s="364"/>
      <c r="Y9" s="365"/>
      <c r="Z9" s="330"/>
    </row>
    <row r="10" spans="2:26" ht="18" customHeight="1">
      <c r="B10" s="328"/>
      <c r="C10" s="390" t="s">
        <v>400</v>
      </c>
      <c r="D10" s="480" t="s">
        <v>670</v>
      </c>
      <c r="E10" s="375">
        <v>1500</v>
      </c>
      <c r="F10" s="577"/>
      <c r="G10" s="329"/>
      <c r="H10" s="381"/>
      <c r="I10" s="417"/>
      <c r="J10" s="393"/>
      <c r="K10" s="333"/>
      <c r="L10" s="328"/>
      <c r="M10" s="390"/>
      <c r="N10" s="391"/>
      <c r="O10" s="375"/>
      <c r="P10" s="388"/>
      <c r="Q10" s="328"/>
      <c r="R10" s="390"/>
      <c r="S10" s="391"/>
      <c r="T10" s="375"/>
      <c r="U10" s="388"/>
      <c r="V10" s="394"/>
      <c r="W10" s="390"/>
      <c r="X10" s="376"/>
      <c r="Y10" s="375"/>
      <c r="Z10" s="330"/>
    </row>
    <row r="11" spans="2:26" ht="18" customHeight="1">
      <c r="B11" s="328"/>
      <c r="C11" s="390" t="s">
        <v>401</v>
      </c>
      <c r="D11" s="480" t="s">
        <v>670</v>
      </c>
      <c r="E11" s="375">
        <v>1350</v>
      </c>
      <c r="F11" s="577"/>
      <c r="G11" s="329"/>
      <c r="H11" s="381"/>
      <c r="I11" s="417"/>
      <c r="J11" s="367"/>
      <c r="K11" s="333"/>
      <c r="L11" s="328"/>
      <c r="M11" s="381"/>
      <c r="N11" s="378"/>
      <c r="O11" s="365"/>
      <c r="P11" s="388"/>
      <c r="Q11" s="328"/>
      <c r="R11" s="390"/>
      <c r="S11" s="391"/>
      <c r="T11" s="375"/>
      <c r="U11" s="388"/>
      <c r="V11" s="394"/>
      <c r="W11" s="390"/>
      <c r="X11" s="376"/>
      <c r="Y11" s="375"/>
      <c r="Z11" s="330"/>
    </row>
    <row r="12" spans="2:26" ht="18" customHeight="1">
      <c r="B12" s="328"/>
      <c r="C12" s="390"/>
      <c r="D12" s="480"/>
      <c r="E12" s="375"/>
      <c r="F12" s="608"/>
      <c r="G12" s="329"/>
      <c r="H12" s="390"/>
      <c r="I12" s="417"/>
      <c r="J12" s="365"/>
      <c r="K12" s="333"/>
      <c r="L12" s="328"/>
      <c r="M12" s="381"/>
      <c r="N12" s="378"/>
      <c r="O12" s="365"/>
      <c r="P12" s="388"/>
      <c r="Q12" s="328"/>
      <c r="R12" s="390"/>
      <c r="S12" s="391"/>
      <c r="T12" s="375"/>
      <c r="U12" s="388"/>
      <c r="V12" s="394"/>
      <c r="W12" s="390"/>
      <c r="X12" s="376"/>
      <c r="Y12" s="375"/>
      <c r="Z12" s="330"/>
    </row>
    <row r="13" spans="2:26" ht="18" customHeight="1">
      <c r="B13" s="326"/>
      <c r="C13" s="386"/>
      <c r="D13" s="588"/>
      <c r="E13" s="370"/>
      <c r="F13" s="327"/>
      <c r="G13" s="320"/>
      <c r="H13" s="382"/>
      <c r="I13" s="387"/>
      <c r="J13" s="374"/>
      <c r="K13" s="324"/>
      <c r="L13" s="325"/>
      <c r="M13" s="373"/>
      <c r="N13" s="369"/>
      <c r="O13" s="374"/>
      <c r="P13" s="392"/>
      <c r="Q13" s="325"/>
      <c r="R13" s="386"/>
      <c r="S13" s="379"/>
      <c r="T13" s="370"/>
      <c r="U13" s="392"/>
      <c r="V13" s="395"/>
      <c r="W13" s="371"/>
      <c r="X13" s="372"/>
      <c r="Y13" s="370"/>
      <c r="Z13" s="327"/>
    </row>
    <row r="14" spans="2:26" ht="18" customHeight="1">
      <c r="B14" s="708" t="s">
        <v>3</v>
      </c>
      <c r="C14" s="740"/>
      <c r="D14" s="741"/>
      <c r="E14" s="331">
        <f>SUM(E6:E12)</f>
        <v>10850</v>
      </c>
      <c r="F14" s="327">
        <f>SUM(F6:F12)</f>
        <v>0</v>
      </c>
      <c r="G14" s="739" t="s">
        <v>3</v>
      </c>
      <c r="H14" s="739"/>
      <c r="I14" s="739"/>
      <c r="J14" s="331">
        <f>SUM(J6:J12)</f>
        <v>0</v>
      </c>
      <c r="K14" s="324">
        <f>SUM(K6:K12)</f>
        <v>0</v>
      </c>
      <c r="L14" s="724" t="s">
        <v>3</v>
      </c>
      <c r="M14" s="739"/>
      <c r="N14" s="739"/>
      <c r="O14" s="331">
        <f>SUM(O6:O12)</f>
        <v>0</v>
      </c>
      <c r="P14" s="327">
        <f>SUM(P6:P12)</f>
        <v>0</v>
      </c>
      <c r="Q14" s="724" t="s">
        <v>3</v>
      </c>
      <c r="R14" s="739"/>
      <c r="S14" s="739"/>
      <c r="T14" s="331">
        <f>SUM(T6:T12)</f>
        <v>6000</v>
      </c>
      <c r="U14" s="327">
        <f>SUM(U6:U12)</f>
        <v>0</v>
      </c>
      <c r="V14" s="739" t="s">
        <v>3</v>
      </c>
      <c r="W14" s="739"/>
      <c r="X14" s="739"/>
      <c r="Y14" s="331">
        <f>SUM(Y6:Y12)</f>
        <v>600</v>
      </c>
      <c r="Z14" s="327">
        <f>SUM(Z6:Z12)</f>
        <v>0</v>
      </c>
    </row>
    <row r="15" spans="2:49" ht="30" customHeight="1">
      <c r="B15" s="317" t="s">
        <v>292</v>
      </c>
      <c r="C15" s="707" t="s">
        <v>395</v>
      </c>
      <c r="D15" s="707"/>
      <c r="E15" s="707"/>
      <c r="F15" s="705" t="s">
        <v>17</v>
      </c>
      <c r="G15" s="705"/>
      <c r="H15" s="706">
        <f>SUM(E21+J21+O21+T21+Y21)</f>
        <v>9400</v>
      </c>
      <c r="I15" s="705"/>
      <c r="J15" s="160" t="s">
        <v>2</v>
      </c>
      <c r="K15" s="160" t="s">
        <v>275</v>
      </c>
      <c r="L15" s="161"/>
      <c r="M15" s="482" t="s">
        <v>274</v>
      </c>
      <c r="N15" s="161"/>
      <c r="O15" s="718">
        <f>SUM(F21+K21+P21+U21+Z21)</f>
        <v>0</v>
      </c>
      <c r="P15" s="719"/>
      <c r="Q15" s="720" t="s">
        <v>2</v>
      </c>
      <c r="R15" s="720"/>
      <c r="S15" s="317"/>
      <c r="T15" s="323"/>
      <c r="U15" s="323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26" ht="18" customHeight="1">
      <c r="B16" s="708" t="s">
        <v>278</v>
      </c>
      <c r="C16" s="703"/>
      <c r="D16" s="703"/>
      <c r="E16" s="703"/>
      <c r="F16" s="332" t="s">
        <v>276</v>
      </c>
      <c r="G16" s="703" t="s">
        <v>279</v>
      </c>
      <c r="H16" s="703"/>
      <c r="I16" s="703"/>
      <c r="J16" s="704"/>
      <c r="K16" s="319" t="s">
        <v>276</v>
      </c>
      <c r="L16" s="708" t="s">
        <v>280</v>
      </c>
      <c r="M16" s="703"/>
      <c r="N16" s="703"/>
      <c r="O16" s="703"/>
      <c r="P16" s="332" t="s">
        <v>276</v>
      </c>
      <c r="Q16" s="708" t="s">
        <v>351</v>
      </c>
      <c r="R16" s="703"/>
      <c r="S16" s="703"/>
      <c r="T16" s="703"/>
      <c r="U16" s="332" t="s">
        <v>276</v>
      </c>
      <c r="V16" s="703" t="s">
        <v>277</v>
      </c>
      <c r="W16" s="703"/>
      <c r="X16" s="703"/>
      <c r="Y16" s="704"/>
      <c r="Z16" s="321" t="s">
        <v>276</v>
      </c>
    </row>
    <row r="17" spans="2:26" ht="18" customHeight="1">
      <c r="B17" s="326"/>
      <c r="C17" s="583" t="s">
        <v>404</v>
      </c>
      <c r="D17" s="584" t="s">
        <v>670</v>
      </c>
      <c r="E17" s="377">
        <v>1550</v>
      </c>
      <c r="F17" s="580"/>
      <c r="G17" s="318"/>
      <c r="H17" s="415"/>
      <c r="I17" s="385"/>
      <c r="J17" s="361"/>
      <c r="K17" s="423"/>
      <c r="L17" s="326"/>
      <c r="M17" s="390"/>
      <c r="N17" s="398"/>
      <c r="O17" s="375"/>
      <c r="P17" s="579"/>
      <c r="Q17" s="326"/>
      <c r="R17" s="390" t="s">
        <v>406</v>
      </c>
      <c r="S17" s="489" t="s">
        <v>852</v>
      </c>
      <c r="T17" s="375">
        <v>2000</v>
      </c>
      <c r="U17" s="580"/>
      <c r="V17" s="362"/>
      <c r="W17" s="390" t="s">
        <v>858</v>
      </c>
      <c r="X17" s="364"/>
      <c r="Y17" s="375">
        <v>900</v>
      </c>
      <c r="Z17" s="580"/>
    </row>
    <row r="18" spans="2:26" ht="18" customHeight="1">
      <c r="B18" s="328"/>
      <c r="C18" s="439" t="s">
        <v>356</v>
      </c>
      <c r="D18" s="480" t="s">
        <v>670</v>
      </c>
      <c r="E18" s="375">
        <v>2100</v>
      </c>
      <c r="F18" s="577"/>
      <c r="G18" s="329"/>
      <c r="H18" s="381"/>
      <c r="I18" s="378"/>
      <c r="J18" s="365"/>
      <c r="K18" s="333"/>
      <c r="L18" s="328"/>
      <c r="M18" s="390"/>
      <c r="N18" s="391"/>
      <c r="O18" s="375"/>
      <c r="P18" s="388"/>
      <c r="Q18" s="328"/>
      <c r="R18" s="390"/>
      <c r="S18" s="378"/>
      <c r="T18" s="365"/>
      <c r="U18" s="606"/>
      <c r="V18" s="366"/>
      <c r="W18" s="381"/>
      <c r="X18" s="364"/>
      <c r="Y18" s="365"/>
      <c r="Z18" s="608"/>
    </row>
    <row r="19" spans="2:26" ht="18" customHeight="1">
      <c r="B19" s="328"/>
      <c r="C19" s="439" t="s">
        <v>405</v>
      </c>
      <c r="D19" s="480" t="s">
        <v>670</v>
      </c>
      <c r="E19" s="375">
        <v>2850</v>
      </c>
      <c r="F19" s="577"/>
      <c r="G19" s="329"/>
      <c r="H19" s="381"/>
      <c r="I19" s="488"/>
      <c r="J19" s="365"/>
      <c r="K19" s="333"/>
      <c r="L19" s="328"/>
      <c r="M19" s="390"/>
      <c r="N19" s="398"/>
      <c r="O19" s="375"/>
      <c r="P19" s="388"/>
      <c r="Q19" s="328"/>
      <c r="R19" s="390"/>
      <c r="S19" s="398"/>
      <c r="T19" s="375"/>
      <c r="U19" s="471"/>
      <c r="V19" s="394"/>
      <c r="W19" s="390"/>
      <c r="X19" s="376"/>
      <c r="Y19" s="375"/>
      <c r="Z19" s="470"/>
    </row>
    <row r="20" spans="2:26" ht="18" customHeight="1">
      <c r="B20" s="326"/>
      <c r="C20" s="386"/>
      <c r="D20" s="585"/>
      <c r="E20" s="370"/>
      <c r="F20" s="327"/>
      <c r="G20" s="320"/>
      <c r="H20" s="382"/>
      <c r="I20" s="387"/>
      <c r="J20" s="374"/>
      <c r="K20" s="324"/>
      <c r="L20" s="325"/>
      <c r="M20" s="373"/>
      <c r="N20" s="369"/>
      <c r="O20" s="370"/>
      <c r="P20" s="392"/>
      <c r="Q20" s="325"/>
      <c r="R20" s="386"/>
      <c r="S20" s="379"/>
      <c r="T20" s="370"/>
      <c r="U20" s="392"/>
      <c r="V20" s="384"/>
      <c r="W20" s="373"/>
      <c r="X20" s="369"/>
      <c r="Y20" s="374"/>
      <c r="Z20" s="327"/>
    </row>
    <row r="21" spans="2:26" ht="18" customHeight="1">
      <c r="B21" s="708" t="s">
        <v>3</v>
      </c>
      <c r="C21" s="740"/>
      <c r="D21" s="741"/>
      <c r="E21" s="331">
        <f>SUM(E17:E20)</f>
        <v>6500</v>
      </c>
      <c r="F21" s="327">
        <f>SUM(F17:F20)</f>
        <v>0</v>
      </c>
      <c r="G21" s="739" t="s">
        <v>3</v>
      </c>
      <c r="H21" s="739"/>
      <c r="I21" s="739"/>
      <c r="J21" s="331">
        <f>SUM(J17:J19)</f>
        <v>0</v>
      </c>
      <c r="K21" s="324">
        <f>SUM(K17:K19)</f>
        <v>0</v>
      </c>
      <c r="L21" s="724" t="s">
        <v>3</v>
      </c>
      <c r="M21" s="739"/>
      <c r="N21" s="739"/>
      <c r="O21" s="331">
        <f>SUM(O17:O20)</f>
        <v>0</v>
      </c>
      <c r="P21" s="327">
        <f>SUM(P17:P20)</f>
        <v>0</v>
      </c>
      <c r="Q21" s="724" t="s">
        <v>3</v>
      </c>
      <c r="R21" s="739"/>
      <c r="S21" s="739"/>
      <c r="T21" s="331">
        <f>SUM(T17:T20)</f>
        <v>2000</v>
      </c>
      <c r="U21" s="327">
        <f>SUM(U17:U20)</f>
        <v>0</v>
      </c>
      <c r="V21" s="739" t="s">
        <v>3</v>
      </c>
      <c r="W21" s="739"/>
      <c r="X21" s="739"/>
      <c r="Y21" s="331">
        <f>SUM(Y17:Y20)</f>
        <v>900</v>
      </c>
      <c r="Z21" s="327">
        <f>SUM(Z17:Z20)</f>
        <v>0</v>
      </c>
    </row>
    <row r="22" spans="2:49" ht="30" customHeight="1">
      <c r="B22" s="317" t="s">
        <v>292</v>
      </c>
      <c r="C22" s="707" t="s">
        <v>426</v>
      </c>
      <c r="D22" s="707"/>
      <c r="E22" s="707"/>
      <c r="F22" s="705" t="s">
        <v>17</v>
      </c>
      <c r="G22" s="705"/>
      <c r="H22" s="706">
        <f>SUM(E37+J37+O37+T37+Y37)</f>
        <v>40150</v>
      </c>
      <c r="I22" s="705"/>
      <c r="J22" s="160" t="s">
        <v>2</v>
      </c>
      <c r="K22" s="160" t="s">
        <v>275</v>
      </c>
      <c r="L22" s="161"/>
      <c r="M22" s="482" t="s">
        <v>274</v>
      </c>
      <c r="N22" s="161"/>
      <c r="O22" s="718">
        <f>SUM(F37+K37+P37+U37+Z37)</f>
        <v>0</v>
      </c>
      <c r="P22" s="719"/>
      <c r="Q22" s="720" t="s">
        <v>2</v>
      </c>
      <c r="R22" s="720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</row>
    <row r="23" spans="2:26" ht="18" customHeight="1">
      <c r="B23" s="708" t="s">
        <v>278</v>
      </c>
      <c r="C23" s="703"/>
      <c r="D23" s="703"/>
      <c r="E23" s="703"/>
      <c r="F23" s="334" t="s">
        <v>276</v>
      </c>
      <c r="G23" s="708" t="s">
        <v>279</v>
      </c>
      <c r="H23" s="703"/>
      <c r="I23" s="703"/>
      <c r="J23" s="704"/>
      <c r="K23" s="321" t="s">
        <v>276</v>
      </c>
      <c r="L23" s="708" t="s">
        <v>280</v>
      </c>
      <c r="M23" s="703"/>
      <c r="N23" s="703"/>
      <c r="O23" s="703"/>
      <c r="P23" s="332" t="s">
        <v>276</v>
      </c>
      <c r="Q23" s="708" t="s">
        <v>351</v>
      </c>
      <c r="R23" s="703"/>
      <c r="S23" s="703"/>
      <c r="T23" s="703"/>
      <c r="U23" s="332" t="s">
        <v>276</v>
      </c>
      <c r="V23" s="703" t="s">
        <v>277</v>
      </c>
      <c r="W23" s="703"/>
      <c r="X23" s="703"/>
      <c r="Y23" s="704"/>
      <c r="Z23" s="321" t="s">
        <v>276</v>
      </c>
    </row>
    <row r="24" spans="2:26" ht="18" customHeight="1">
      <c r="B24" s="326"/>
      <c r="C24" s="583" t="s">
        <v>407</v>
      </c>
      <c r="D24" s="584" t="s">
        <v>766</v>
      </c>
      <c r="E24" s="377">
        <v>1450</v>
      </c>
      <c r="F24" s="580"/>
      <c r="G24" s="326"/>
      <c r="H24" s="424" t="s">
        <v>851</v>
      </c>
      <c r="I24" s="486"/>
      <c r="J24" s="377">
        <v>50</v>
      </c>
      <c r="K24" s="580"/>
      <c r="L24" s="326"/>
      <c r="M24" s="424"/>
      <c r="N24" s="486"/>
      <c r="O24" s="377"/>
      <c r="P24" s="579"/>
      <c r="Q24" s="326"/>
      <c r="R24" s="426" t="s">
        <v>409</v>
      </c>
      <c r="S24" s="486" t="s">
        <v>679</v>
      </c>
      <c r="T24" s="441">
        <v>3000</v>
      </c>
      <c r="U24" s="580"/>
      <c r="V24" s="362"/>
      <c r="W24" s="380" t="s">
        <v>424</v>
      </c>
      <c r="X24" s="360"/>
      <c r="Y24" s="377">
        <v>650</v>
      </c>
      <c r="Z24" s="580"/>
    </row>
    <row r="25" spans="2:26" ht="18" customHeight="1">
      <c r="B25" s="328"/>
      <c r="C25" s="439" t="s">
        <v>408</v>
      </c>
      <c r="D25" s="480" t="s">
        <v>766</v>
      </c>
      <c r="E25" s="375">
        <v>3050</v>
      </c>
      <c r="F25" s="577"/>
      <c r="G25" s="328"/>
      <c r="H25" s="381" t="s">
        <v>411</v>
      </c>
      <c r="I25" s="484"/>
      <c r="J25" s="375">
        <v>250</v>
      </c>
      <c r="K25" s="577"/>
      <c r="L25" s="328"/>
      <c r="M25" s="390"/>
      <c r="N25" s="487"/>
      <c r="O25" s="375"/>
      <c r="P25" s="578"/>
      <c r="Q25" s="328"/>
      <c r="R25" s="430" t="s">
        <v>422</v>
      </c>
      <c r="S25" s="376" t="s">
        <v>679</v>
      </c>
      <c r="T25" s="375">
        <v>1450</v>
      </c>
      <c r="U25" s="577"/>
      <c r="V25" s="366"/>
      <c r="W25" s="381" t="s">
        <v>420</v>
      </c>
      <c r="X25" s="364"/>
      <c r="Y25" s="375">
        <v>250</v>
      </c>
      <c r="Z25" s="577"/>
    </row>
    <row r="26" spans="2:26" ht="18" customHeight="1">
      <c r="B26" s="328"/>
      <c r="C26" s="390" t="s">
        <v>410</v>
      </c>
      <c r="D26" s="480" t="s">
        <v>664</v>
      </c>
      <c r="E26" s="375">
        <v>1700</v>
      </c>
      <c r="F26" s="577"/>
      <c r="G26" s="328"/>
      <c r="H26" s="390" t="s">
        <v>691</v>
      </c>
      <c r="I26" s="480"/>
      <c r="J26" s="638">
        <v>850</v>
      </c>
      <c r="K26" s="577"/>
      <c r="L26" s="328"/>
      <c r="M26" s="390"/>
      <c r="N26" s="487"/>
      <c r="O26" s="375"/>
      <c r="P26" s="578"/>
      <c r="Q26" s="328"/>
      <c r="R26" s="390" t="s">
        <v>411</v>
      </c>
      <c r="S26" s="376" t="s">
        <v>763</v>
      </c>
      <c r="T26" s="375">
        <v>2400</v>
      </c>
      <c r="U26" s="577"/>
      <c r="V26" s="394"/>
      <c r="W26" s="390" t="s">
        <v>425</v>
      </c>
      <c r="X26" s="376"/>
      <c r="Y26" s="375">
        <v>200</v>
      </c>
      <c r="Z26" s="577"/>
    </row>
    <row r="27" spans="2:26" ht="18" customHeight="1">
      <c r="B27" s="328"/>
      <c r="C27" s="390" t="s">
        <v>411</v>
      </c>
      <c r="D27" s="480" t="s">
        <v>664</v>
      </c>
      <c r="E27" s="375">
        <v>1750</v>
      </c>
      <c r="F27" s="577"/>
      <c r="G27" s="328"/>
      <c r="H27" s="390"/>
      <c r="I27" s="480"/>
      <c r="J27" s="393"/>
      <c r="K27" s="634"/>
      <c r="L27" s="328"/>
      <c r="M27" s="390"/>
      <c r="N27" s="487"/>
      <c r="O27" s="375"/>
      <c r="P27" s="578"/>
      <c r="Q27" s="328"/>
      <c r="R27" s="390" t="s">
        <v>421</v>
      </c>
      <c r="S27" s="487" t="s">
        <v>679</v>
      </c>
      <c r="T27" s="375">
        <v>1550</v>
      </c>
      <c r="U27" s="577"/>
      <c r="V27" s="366"/>
      <c r="W27" s="381"/>
      <c r="X27" s="364"/>
      <c r="Y27" s="365"/>
      <c r="Z27" s="608"/>
    </row>
    <row r="28" spans="2:26" ht="18" customHeight="1">
      <c r="B28" s="328"/>
      <c r="C28" s="390" t="s">
        <v>412</v>
      </c>
      <c r="D28" s="480" t="s">
        <v>766</v>
      </c>
      <c r="E28" s="375">
        <v>1300</v>
      </c>
      <c r="F28" s="577"/>
      <c r="G28" s="328"/>
      <c r="H28" s="390"/>
      <c r="I28" s="480"/>
      <c r="J28" s="393"/>
      <c r="K28" s="609"/>
      <c r="L28" s="328"/>
      <c r="M28" s="390"/>
      <c r="N28" s="376"/>
      <c r="O28" s="375"/>
      <c r="P28" s="388"/>
      <c r="Q28" s="328"/>
      <c r="R28" s="390" t="s">
        <v>423</v>
      </c>
      <c r="S28" s="487" t="s">
        <v>679</v>
      </c>
      <c r="T28" s="375">
        <v>1950</v>
      </c>
      <c r="U28" s="577"/>
      <c r="V28" s="394"/>
      <c r="W28" s="390"/>
      <c r="X28" s="376"/>
      <c r="Y28" s="375"/>
      <c r="Z28" s="330"/>
    </row>
    <row r="29" spans="2:26" ht="18" customHeight="1">
      <c r="B29" s="328"/>
      <c r="C29" s="390" t="s">
        <v>413</v>
      </c>
      <c r="D29" s="480" t="s">
        <v>664</v>
      </c>
      <c r="E29" s="375">
        <v>1200</v>
      </c>
      <c r="F29" s="577"/>
      <c r="G29" s="328"/>
      <c r="H29" s="381"/>
      <c r="I29" s="475"/>
      <c r="J29" s="393"/>
      <c r="K29" s="330"/>
      <c r="L29" s="328"/>
      <c r="M29" s="390"/>
      <c r="N29" s="376"/>
      <c r="O29" s="375"/>
      <c r="P29" s="388"/>
      <c r="Q29" s="328"/>
      <c r="R29" s="390" t="s">
        <v>768</v>
      </c>
      <c r="S29" s="487" t="s">
        <v>679</v>
      </c>
      <c r="T29" s="375">
        <v>2400</v>
      </c>
      <c r="U29" s="577"/>
      <c r="V29" s="394"/>
      <c r="W29" s="390"/>
      <c r="X29" s="376"/>
      <c r="Y29" s="375"/>
      <c r="Z29" s="330"/>
    </row>
    <row r="30" spans="2:26" ht="18" customHeight="1">
      <c r="B30" s="328"/>
      <c r="C30" s="390" t="s">
        <v>414</v>
      </c>
      <c r="D30" s="480" t="s">
        <v>766</v>
      </c>
      <c r="E30" s="375">
        <v>2200</v>
      </c>
      <c r="F30" s="577"/>
      <c r="G30" s="328"/>
      <c r="H30" s="381"/>
      <c r="I30" s="475"/>
      <c r="J30" s="393"/>
      <c r="K30" s="330"/>
      <c r="L30" s="328"/>
      <c r="M30" s="390"/>
      <c r="N30" s="376"/>
      <c r="O30" s="375"/>
      <c r="P30" s="388"/>
      <c r="Q30" s="328"/>
      <c r="R30" s="390"/>
      <c r="S30" s="376"/>
      <c r="T30" s="375"/>
      <c r="U30" s="606"/>
      <c r="V30" s="394"/>
      <c r="W30" s="390"/>
      <c r="X30" s="376"/>
      <c r="Y30" s="375"/>
      <c r="Z30" s="330"/>
    </row>
    <row r="31" spans="2:26" ht="18" customHeight="1">
      <c r="B31" s="328"/>
      <c r="C31" s="390" t="s">
        <v>415</v>
      </c>
      <c r="D31" s="480" t="s">
        <v>766</v>
      </c>
      <c r="E31" s="375">
        <v>4100</v>
      </c>
      <c r="F31" s="577"/>
      <c r="G31" s="328"/>
      <c r="H31" s="381"/>
      <c r="I31" s="475"/>
      <c r="J31" s="393"/>
      <c r="K31" s="330"/>
      <c r="L31" s="328"/>
      <c r="M31" s="390"/>
      <c r="N31" s="376"/>
      <c r="O31" s="375"/>
      <c r="P31" s="388"/>
      <c r="Q31" s="328"/>
      <c r="R31" s="390"/>
      <c r="S31" s="376"/>
      <c r="T31" s="375"/>
      <c r="U31" s="388"/>
      <c r="V31" s="394"/>
      <c r="W31" s="390"/>
      <c r="X31" s="376"/>
      <c r="Y31" s="375"/>
      <c r="Z31" s="330"/>
    </row>
    <row r="32" spans="2:26" ht="18" customHeight="1">
      <c r="B32" s="328"/>
      <c r="C32" s="390" t="s">
        <v>416</v>
      </c>
      <c r="D32" s="480" t="s">
        <v>766</v>
      </c>
      <c r="E32" s="375">
        <v>1550</v>
      </c>
      <c r="F32" s="577"/>
      <c r="G32" s="328"/>
      <c r="H32" s="381"/>
      <c r="I32" s="475"/>
      <c r="J32" s="393"/>
      <c r="K32" s="330"/>
      <c r="L32" s="328"/>
      <c r="M32" s="390"/>
      <c r="N32" s="376"/>
      <c r="O32" s="375"/>
      <c r="P32" s="388"/>
      <c r="Q32" s="328"/>
      <c r="R32" s="390"/>
      <c r="S32" s="376"/>
      <c r="T32" s="375"/>
      <c r="U32" s="388"/>
      <c r="V32" s="394"/>
      <c r="W32" s="390"/>
      <c r="X32" s="376"/>
      <c r="Y32" s="375"/>
      <c r="Z32" s="330"/>
    </row>
    <row r="33" spans="2:26" ht="18" customHeight="1">
      <c r="B33" s="328"/>
      <c r="C33" s="390" t="s">
        <v>417</v>
      </c>
      <c r="D33" s="480" t="s">
        <v>766</v>
      </c>
      <c r="E33" s="375">
        <v>2650</v>
      </c>
      <c r="F33" s="577"/>
      <c r="G33" s="328"/>
      <c r="H33" s="381"/>
      <c r="I33" s="475"/>
      <c r="J33" s="367"/>
      <c r="K33" s="330"/>
      <c r="L33" s="328"/>
      <c r="M33" s="381"/>
      <c r="N33" s="364"/>
      <c r="O33" s="365"/>
      <c r="P33" s="388"/>
      <c r="Q33" s="328"/>
      <c r="R33" s="390"/>
      <c r="S33" s="376"/>
      <c r="T33" s="375"/>
      <c r="U33" s="388"/>
      <c r="V33" s="394"/>
      <c r="W33" s="390"/>
      <c r="X33" s="376"/>
      <c r="Y33" s="375"/>
      <c r="Z33" s="330"/>
    </row>
    <row r="34" spans="2:26" ht="18" customHeight="1">
      <c r="B34" s="328"/>
      <c r="C34" s="390" t="s">
        <v>418</v>
      </c>
      <c r="D34" s="480" t="s">
        <v>664</v>
      </c>
      <c r="E34" s="375">
        <v>2000</v>
      </c>
      <c r="F34" s="577"/>
      <c r="G34" s="328"/>
      <c r="H34" s="381"/>
      <c r="I34" s="475"/>
      <c r="J34" s="367"/>
      <c r="K34" s="330"/>
      <c r="L34" s="328"/>
      <c r="M34" s="381"/>
      <c r="N34" s="364"/>
      <c r="O34" s="36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8" customHeight="1">
      <c r="B35" s="328"/>
      <c r="C35" s="390" t="s">
        <v>419</v>
      </c>
      <c r="D35" s="487" t="s">
        <v>669</v>
      </c>
      <c r="E35" s="375">
        <v>2200</v>
      </c>
      <c r="F35" s="577"/>
      <c r="G35" s="328"/>
      <c r="H35" s="381"/>
      <c r="I35" s="475"/>
      <c r="J35" s="367"/>
      <c r="K35" s="330"/>
      <c r="L35" s="328"/>
      <c r="M35" s="381"/>
      <c r="N35" s="364"/>
      <c r="O35" s="365"/>
      <c r="P35" s="388"/>
      <c r="Q35" s="328"/>
      <c r="R35" s="390"/>
      <c r="S35" s="376"/>
      <c r="T35" s="375"/>
      <c r="U35" s="388"/>
      <c r="V35" s="394"/>
      <c r="W35" s="390"/>
      <c r="X35" s="376"/>
      <c r="Y35" s="375"/>
      <c r="Z35" s="330"/>
    </row>
    <row r="36" spans="2:26" ht="18" customHeight="1">
      <c r="B36" s="326"/>
      <c r="C36" s="382"/>
      <c r="D36" s="420"/>
      <c r="E36" s="374"/>
      <c r="F36" s="324"/>
      <c r="G36" s="325"/>
      <c r="H36" s="382"/>
      <c r="I36" s="387"/>
      <c r="J36" s="374"/>
      <c r="K36" s="327"/>
      <c r="L36" s="325"/>
      <c r="M36" s="373"/>
      <c r="N36" s="369"/>
      <c r="O36" s="374"/>
      <c r="P36" s="392"/>
      <c r="Q36" s="325"/>
      <c r="R36" s="386"/>
      <c r="S36" s="372"/>
      <c r="T36" s="370"/>
      <c r="U36" s="392"/>
      <c r="V36" s="395"/>
      <c r="W36" s="371"/>
      <c r="X36" s="372"/>
      <c r="Y36" s="370"/>
      <c r="Z36" s="327"/>
    </row>
    <row r="37" spans="2:26" ht="18" customHeight="1">
      <c r="B37" s="708" t="s">
        <v>3</v>
      </c>
      <c r="C37" s="737"/>
      <c r="D37" s="738"/>
      <c r="E37" s="331">
        <f>SUM(E24:E35)</f>
        <v>25150</v>
      </c>
      <c r="F37" s="324">
        <f>SUM(F24:F35)</f>
        <v>0</v>
      </c>
      <c r="G37" s="724" t="s">
        <v>3</v>
      </c>
      <c r="H37" s="739"/>
      <c r="I37" s="739"/>
      <c r="J37" s="331">
        <f>SUM(J24:J35)</f>
        <v>1150</v>
      </c>
      <c r="K37" s="327">
        <f>SUM(K24:K35)</f>
        <v>0</v>
      </c>
      <c r="L37" s="724" t="s">
        <v>3</v>
      </c>
      <c r="M37" s="739"/>
      <c r="N37" s="739"/>
      <c r="O37" s="331">
        <f>SUM(O24:O35)</f>
        <v>0</v>
      </c>
      <c r="P37" s="327">
        <f>SUM(P24:P35)</f>
        <v>0</v>
      </c>
      <c r="Q37" s="724" t="s">
        <v>3</v>
      </c>
      <c r="R37" s="739"/>
      <c r="S37" s="739"/>
      <c r="T37" s="331">
        <f>SUM(T24:T35)</f>
        <v>12750</v>
      </c>
      <c r="U37" s="327">
        <f>SUM(U24:U35)</f>
        <v>0</v>
      </c>
      <c r="V37" s="739" t="s">
        <v>3</v>
      </c>
      <c r="W37" s="739"/>
      <c r="X37" s="739"/>
      <c r="Y37" s="331">
        <f>SUM(Y24:Y36)</f>
        <v>1100</v>
      </c>
      <c r="Z37" s="327">
        <f>SUM(Z24:AA36)</f>
        <v>0</v>
      </c>
    </row>
    <row r="38" spans="2:30" s="4" customFormat="1" ht="13.5" customHeight="1">
      <c r="B38" s="226" t="s">
        <v>831</v>
      </c>
      <c r="C38" s="166"/>
      <c r="D38" s="1"/>
      <c r="E38" s="615"/>
      <c r="F38" s="616"/>
      <c r="G38" s="1"/>
      <c r="H38" s="1"/>
      <c r="I38" s="1"/>
      <c r="J38" s="615"/>
      <c r="K38" s="617"/>
      <c r="L38" s="1"/>
      <c r="M38" s="1"/>
      <c r="N38" s="1"/>
      <c r="O38" s="615"/>
      <c r="P38" s="618"/>
      <c r="Q38" s="1"/>
      <c r="R38" s="1"/>
      <c r="S38" s="1"/>
      <c r="T38" s="615"/>
      <c r="U38" s="617"/>
      <c r="V38" s="1"/>
      <c r="W38" s="1"/>
      <c r="X38" s="1"/>
      <c r="Y38" s="615"/>
      <c r="Z38" s="618"/>
      <c r="AA38" s="614"/>
      <c r="AB38" s="619"/>
      <c r="AC38" s="620"/>
      <c r="AD38" s="614"/>
    </row>
    <row r="39" spans="2:29" s="4" customFormat="1" ht="14.25" customHeight="1">
      <c r="B39" s="711" t="s">
        <v>832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594"/>
      <c r="Z39" s="594"/>
      <c r="AA39" s="594"/>
      <c r="AB39" s="594"/>
      <c r="AC39" s="594"/>
    </row>
    <row r="40" spans="2:29" s="4" customFormat="1" ht="14.25" customHeight="1">
      <c r="B40" s="711" t="s">
        <v>829</v>
      </c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743"/>
      <c r="Y40" s="594"/>
      <c r="Z40" s="594"/>
      <c r="AA40" s="594"/>
      <c r="AB40" s="594"/>
      <c r="AC40" s="594"/>
    </row>
    <row r="41" spans="2:29" s="4" customFormat="1" ht="13.5">
      <c r="B41" s="711" t="s">
        <v>830</v>
      </c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743"/>
      <c r="Y41" s="594"/>
      <c r="Z41" s="594"/>
      <c r="AA41" s="594"/>
      <c r="AB41" s="594"/>
      <c r="AC41" s="594"/>
    </row>
    <row r="42" spans="2:26" s="4" customFormat="1" ht="8.25" customHeight="1">
      <c r="B42" s="226"/>
      <c r="C42" s="1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</row>
    <row r="43" spans="2:26" ht="16.5" customHeight="1">
      <c r="B43" s="316" t="s">
        <v>689</v>
      </c>
      <c r="C43" s="317"/>
      <c r="E43" s="317"/>
      <c r="F43" s="317"/>
      <c r="H43" s="317"/>
      <c r="J43" s="317"/>
      <c r="K43" s="317"/>
      <c r="M43" s="318"/>
      <c r="O43" s="322"/>
      <c r="P43" s="323"/>
      <c r="R43" s="318"/>
      <c r="T43" s="322"/>
      <c r="U43" s="323"/>
      <c r="V43" s="710" t="str">
        <f>'岐阜県集計表'!O41</f>
        <v>（2021年2月現在）</v>
      </c>
      <c r="W43" s="742"/>
      <c r="X43" s="742"/>
      <c r="Y43" s="742"/>
      <c r="Z43" s="742"/>
    </row>
  </sheetData>
  <sheetProtection password="CCCF" sheet="1" selectLockedCells="1"/>
  <mergeCells count="61"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C4:E4"/>
    <mergeCell ref="B5:E5"/>
    <mergeCell ref="G5:J5"/>
    <mergeCell ref="L5:O5"/>
    <mergeCell ref="B14:D14"/>
    <mergeCell ref="F15:G15"/>
    <mergeCell ref="E2:F2"/>
    <mergeCell ref="G2:L2"/>
    <mergeCell ref="M2:N2"/>
    <mergeCell ref="O2:S2"/>
    <mergeCell ref="T2:U2"/>
    <mergeCell ref="V2:Z2"/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H36:J36 O6:P13 J6:J9 M10:N13 E6:E13 W6:Y13 R10:T13 H20:J20 W17:Y20 U18:U20 M17:O20 R17:T20 S25:S26 B38:B42 C42:Z42 C38:Z38 E24:E36 O24:O36 P28:P36 W24:Y36 M28:N36 J24:J25 U30:U36 R28:R36 T28:T36 S30:S36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756" t="s">
        <v>273</v>
      </c>
      <c r="C2" s="756"/>
      <c r="D2" s="756"/>
      <c r="E2" s="757"/>
      <c r="F2" s="758" t="s">
        <v>6</v>
      </c>
      <c r="G2" s="759"/>
      <c r="H2" s="753"/>
      <c r="I2" s="754"/>
      <c r="J2" s="754"/>
      <c r="K2" s="754"/>
      <c r="L2" s="754"/>
      <c r="M2" s="755"/>
      <c r="N2" s="763" t="s">
        <v>7</v>
      </c>
      <c r="O2" s="764"/>
      <c r="P2" s="759"/>
      <c r="Q2" s="753"/>
      <c r="R2" s="754"/>
      <c r="S2" s="754"/>
      <c r="T2" s="754"/>
      <c r="U2" s="755"/>
      <c r="V2" s="763" t="s">
        <v>108</v>
      </c>
      <c r="W2" s="759"/>
      <c r="X2" s="767"/>
      <c r="Y2" s="768"/>
      <c r="Z2" s="768"/>
      <c r="AA2" s="768"/>
      <c r="AB2" s="768"/>
      <c r="AC2" s="206" t="s">
        <v>69</v>
      </c>
    </row>
    <row r="3" spans="2:29" ht="36.75" customHeight="1" thickBot="1">
      <c r="B3" s="756" t="s">
        <v>109</v>
      </c>
      <c r="C3" s="756"/>
      <c r="D3" s="756"/>
      <c r="E3" s="757"/>
      <c r="F3" s="760" t="s">
        <v>9</v>
      </c>
      <c r="G3" s="749"/>
      <c r="H3" s="744"/>
      <c r="I3" s="745"/>
      <c r="J3" s="745"/>
      <c r="K3" s="745"/>
      <c r="L3" s="745"/>
      <c r="M3" s="746"/>
      <c r="N3" s="747" t="s">
        <v>110</v>
      </c>
      <c r="O3" s="748"/>
      <c r="P3" s="749"/>
      <c r="Q3" s="769"/>
      <c r="R3" s="770"/>
      <c r="S3" s="770"/>
      <c r="T3" s="770"/>
      <c r="U3" s="771"/>
      <c r="V3" s="747" t="s">
        <v>11</v>
      </c>
      <c r="W3" s="749"/>
      <c r="X3" s="772">
        <f>SUM(AC45)</f>
        <v>0</v>
      </c>
      <c r="Y3" s="773"/>
      <c r="Z3" s="773"/>
      <c r="AA3" s="773"/>
      <c r="AB3" s="773"/>
      <c r="AC3" s="159" t="s">
        <v>2</v>
      </c>
    </row>
    <row r="4" spans="2:14" ht="21" customHeight="1" thickBot="1">
      <c r="B4" s="207"/>
      <c r="M4" s="2"/>
      <c r="N4" s="2"/>
    </row>
    <row r="5" spans="2:29" s="211" customFormat="1" ht="22.5" customHeight="1" thickBot="1">
      <c r="B5" s="750" t="s">
        <v>111</v>
      </c>
      <c r="C5" s="751"/>
      <c r="D5" s="752"/>
      <c r="E5" s="208" t="s">
        <v>112</v>
      </c>
      <c r="F5" s="208" t="s">
        <v>11</v>
      </c>
      <c r="G5" s="750" t="s">
        <v>111</v>
      </c>
      <c r="H5" s="751"/>
      <c r="I5" s="751"/>
      <c r="J5" s="752"/>
      <c r="K5" s="209" t="s">
        <v>112</v>
      </c>
      <c r="L5" s="210" t="s">
        <v>11</v>
      </c>
      <c r="M5" s="751" t="s">
        <v>111</v>
      </c>
      <c r="N5" s="751"/>
      <c r="O5" s="751"/>
      <c r="P5" s="752"/>
      <c r="Q5" s="208" t="s">
        <v>112</v>
      </c>
      <c r="R5" s="208" t="s">
        <v>11</v>
      </c>
      <c r="S5" s="750" t="s">
        <v>111</v>
      </c>
      <c r="T5" s="751"/>
      <c r="U5" s="752"/>
      <c r="V5" s="208" t="s">
        <v>112</v>
      </c>
      <c r="W5" s="765" t="s">
        <v>11</v>
      </c>
      <c r="X5" s="766"/>
      <c r="Y5" s="750" t="s">
        <v>111</v>
      </c>
      <c r="Z5" s="751"/>
      <c r="AA5" s="752"/>
      <c r="AB5" s="209" t="s">
        <v>112</v>
      </c>
      <c r="AC5" s="210" t="s">
        <v>11</v>
      </c>
    </row>
    <row r="6" spans="2:29" s="211" customFormat="1" ht="15" customHeight="1">
      <c r="B6" s="774" t="s">
        <v>113</v>
      </c>
      <c r="C6" s="775"/>
      <c r="D6" s="775"/>
      <c r="E6" s="775"/>
      <c r="F6" s="776"/>
      <c r="G6" s="780" t="s">
        <v>114</v>
      </c>
      <c r="H6" s="781"/>
      <c r="I6" s="214" t="s">
        <v>24</v>
      </c>
      <c r="J6" s="215"/>
      <c r="K6" s="181">
        <v>200</v>
      </c>
      <c r="L6" s="196"/>
      <c r="M6" s="780" t="s">
        <v>115</v>
      </c>
      <c r="N6" s="781"/>
      <c r="O6" s="214" t="s">
        <v>116</v>
      </c>
      <c r="P6" s="215"/>
      <c r="Q6" s="181">
        <v>100</v>
      </c>
      <c r="R6" s="192"/>
      <c r="S6" s="167" t="s">
        <v>114</v>
      </c>
      <c r="T6" s="216" t="s">
        <v>117</v>
      </c>
      <c r="U6" s="217"/>
      <c r="V6" s="218">
        <v>100</v>
      </c>
      <c r="W6" s="761"/>
      <c r="X6" s="762"/>
      <c r="Y6" s="212" t="s">
        <v>114</v>
      </c>
      <c r="Z6" s="216" t="s">
        <v>118</v>
      </c>
      <c r="AA6" s="217"/>
      <c r="AB6" s="218">
        <v>150</v>
      </c>
      <c r="AC6" s="201"/>
    </row>
    <row r="7" spans="2:29" s="211" customFormat="1" ht="15" customHeight="1" thickBot="1">
      <c r="B7" s="777"/>
      <c r="C7" s="778"/>
      <c r="D7" s="778"/>
      <c r="E7" s="778"/>
      <c r="F7" s="779"/>
      <c r="G7" s="782" t="s">
        <v>119</v>
      </c>
      <c r="H7" s="783"/>
      <c r="I7" s="221" t="s">
        <v>26</v>
      </c>
      <c r="J7" s="222"/>
      <c r="K7" s="223">
        <v>150</v>
      </c>
      <c r="L7" s="197"/>
      <c r="M7" s="782" t="s">
        <v>120</v>
      </c>
      <c r="N7" s="783"/>
      <c r="O7" s="221" t="s">
        <v>121</v>
      </c>
      <c r="P7" s="222"/>
      <c r="Q7" s="223">
        <v>50</v>
      </c>
      <c r="R7" s="183"/>
      <c r="S7" s="224" t="s">
        <v>122</v>
      </c>
      <c r="T7" s="225" t="s">
        <v>123</v>
      </c>
      <c r="U7" s="226"/>
      <c r="V7" s="162">
        <v>150</v>
      </c>
      <c r="W7" s="784"/>
      <c r="X7" s="785"/>
      <c r="Y7" s="167" t="s">
        <v>124</v>
      </c>
      <c r="Z7" s="214" t="s">
        <v>63</v>
      </c>
      <c r="AA7" s="227"/>
      <c r="AB7" s="228">
        <v>300</v>
      </c>
      <c r="AC7" s="199"/>
    </row>
    <row r="8" spans="2:29" s="211" customFormat="1" ht="15" customHeight="1">
      <c r="B8" s="165" t="s">
        <v>114</v>
      </c>
      <c r="C8" s="229" t="s">
        <v>125</v>
      </c>
      <c r="D8" s="166"/>
      <c r="E8" s="230">
        <v>450</v>
      </c>
      <c r="F8" s="182"/>
      <c r="G8" s="782" t="s">
        <v>119</v>
      </c>
      <c r="H8" s="783"/>
      <c r="I8" s="221" t="s">
        <v>28</v>
      </c>
      <c r="J8" s="231"/>
      <c r="K8" s="223">
        <v>200</v>
      </c>
      <c r="L8" s="197"/>
      <c r="M8" s="782" t="s">
        <v>126</v>
      </c>
      <c r="N8" s="783"/>
      <c r="O8" s="221" t="s">
        <v>116</v>
      </c>
      <c r="P8" s="222"/>
      <c r="Q8" s="223">
        <v>50</v>
      </c>
      <c r="R8" s="183"/>
      <c r="S8" s="224" t="s">
        <v>127</v>
      </c>
      <c r="T8" s="221" t="s">
        <v>128</v>
      </c>
      <c r="U8" s="232"/>
      <c r="V8" s="164">
        <v>200</v>
      </c>
      <c r="W8" s="784"/>
      <c r="X8" s="785"/>
      <c r="Y8" s="167" t="s">
        <v>129</v>
      </c>
      <c r="Z8" s="214" t="s">
        <v>64</v>
      </c>
      <c r="AA8" s="233"/>
      <c r="AB8" s="234">
        <v>100</v>
      </c>
      <c r="AC8" s="189"/>
    </row>
    <row r="9" spans="2:29" s="211" customFormat="1" ht="15" customHeight="1">
      <c r="B9" s="235" t="s">
        <v>122</v>
      </c>
      <c r="C9" s="221" t="s">
        <v>20</v>
      </c>
      <c r="D9" s="220"/>
      <c r="E9" s="236">
        <v>350</v>
      </c>
      <c r="F9" s="183"/>
      <c r="G9" s="782" t="s">
        <v>119</v>
      </c>
      <c r="H9" s="783"/>
      <c r="I9" s="221" t="s">
        <v>29</v>
      </c>
      <c r="J9" s="231"/>
      <c r="K9" s="223">
        <v>250</v>
      </c>
      <c r="L9" s="189"/>
      <c r="Q9" s="237"/>
      <c r="R9" s="238"/>
      <c r="S9" s="235" t="s">
        <v>119</v>
      </c>
      <c r="T9" s="221" t="s">
        <v>130</v>
      </c>
      <c r="U9" s="232"/>
      <c r="V9" s="164">
        <v>100</v>
      </c>
      <c r="W9" s="784"/>
      <c r="X9" s="785"/>
      <c r="Y9" s="167" t="s">
        <v>131</v>
      </c>
      <c r="Z9" s="221" t="s">
        <v>132</v>
      </c>
      <c r="AA9" s="231"/>
      <c r="AB9" s="234">
        <v>50</v>
      </c>
      <c r="AC9" s="189"/>
    </row>
    <row r="10" spans="2:29" s="211" customFormat="1" ht="15" customHeight="1" thickBot="1">
      <c r="B10" s="235" t="s">
        <v>124</v>
      </c>
      <c r="C10" s="221" t="s">
        <v>21</v>
      </c>
      <c r="D10" s="220"/>
      <c r="E10" s="236">
        <v>550</v>
      </c>
      <c r="F10" s="183"/>
      <c r="G10" s="782" t="s">
        <v>119</v>
      </c>
      <c r="H10" s="783"/>
      <c r="I10" s="239" t="s">
        <v>288</v>
      </c>
      <c r="J10" s="231"/>
      <c r="K10" s="223">
        <v>100</v>
      </c>
      <c r="L10" s="194"/>
      <c r="M10" s="786" t="s">
        <v>133</v>
      </c>
      <c r="N10" s="786"/>
      <c r="O10" s="786"/>
      <c r="P10" s="787"/>
      <c r="Q10" s="180">
        <f>SUM(K31:K48)+SUM(Q6:Q8)</f>
        <v>3900</v>
      </c>
      <c r="R10" s="240">
        <f>SUM(L31:L48)+SUM(R6:R8)</f>
        <v>0</v>
      </c>
      <c r="S10" s="235" t="s">
        <v>134</v>
      </c>
      <c r="T10" s="221" t="s">
        <v>135</v>
      </c>
      <c r="U10" s="232"/>
      <c r="V10" s="164">
        <v>150</v>
      </c>
      <c r="W10" s="784"/>
      <c r="X10" s="785"/>
      <c r="Y10" s="167" t="s">
        <v>136</v>
      </c>
      <c r="Z10" s="221" t="s">
        <v>137</v>
      </c>
      <c r="AA10" s="231"/>
      <c r="AB10" s="234">
        <v>50</v>
      </c>
      <c r="AC10" s="189"/>
    </row>
    <row r="11" spans="2:29" s="211" customFormat="1" ht="15" customHeight="1">
      <c r="B11" s="235" t="s">
        <v>120</v>
      </c>
      <c r="C11" s="221" t="s">
        <v>19</v>
      </c>
      <c r="D11" s="231"/>
      <c r="E11" s="236">
        <v>150</v>
      </c>
      <c r="F11" s="183"/>
      <c r="G11" s="782" t="s">
        <v>119</v>
      </c>
      <c r="H11" s="783"/>
      <c r="I11" s="241" t="s">
        <v>138</v>
      </c>
      <c r="J11" s="231"/>
      <c r="K11" s="223">
        <v>50</v>
      </c>
      <c r="L11" s="194"/>
      <c r="M11" s="774" t="s">
        <v>139</v>
      </c>
      <c r="N11" s="775"/>
      <c r="O11" s="775"/>
      <c r="P11" s="775"/>
      <c r="Q11" s="775"/>
      <c r="R11" s="776"/>
      <c r="S11" s="235" t="s">
        <v>124</v>
      </c>
      <c r="T11" s="221" t="s">
        <v>140</v>
      </c>
      <c r="U11" s="231"/>
      <c r="V11" s="242">
        <v>100</v>
      </c>
      <c r="W11" s="784"/>
      <c r="X11" s="785"/>
      <c r="Y11" s="167" t="s">
        <v>141</v>
      </c>
      <c r="Z11" s="221" t="s">
        <v>142</v>
      </c>
      <c r="AA11" s="231"/>
      <c r="AB11" s="234">
        <v>100</v>
      </c>
      <c r="AC11" s="189"/>
    </row>
    <row r="12" spans="2:29" s="211" customFormat="1" ht="15" customHeight="1" thickBot="1">
      <c r="B12" s="235" t="s">
        <v>122</v>
      </c>
      <c r="C12" s="221" t="s">
        <v>143</v>
      </c>
      <c r="D12" s="231"/>
      <c r="E12" s="236">
        <v>100</v>
      </c>
      <c r="F12" s="183"/>
      <c r="G12" s="782" t="s">
        <v>144</v>
      </c>
      <c r="H12" s="783"/>
      <c r="I12" s="221" t="s">
        <v>30</v>
      </c>
      <c r="J12" s="231"/>
      <c r="K12" s="223">
        <v>200</v>
      </c>
      <c r="L12" s="194"/>
      <c r="M12" s="777"/>
      <c r="N12" s="778"/>
      <c r="O12" s="778"/>
      <c r="P12" s="778"/>
      <c r="Q12" s="778"/>
      <c r="R12" s="779"/>
      <c r="S12" s="235" t="s">
        <v>145</v>
      </c>
      <c r="T12" s="243" t="s">
        <v>146</v>
      </c>
      <c r="U12" s="232"/>
      <c r="V12" s="164">
        <v>50</v>
      </c>
      <c r="W12" s="784"/>
      <c r="X12" s="785"/>
      <c r="Y12" s="167" t="s">
        <v>147</v>
      </c>
      <c r="Z12" s="221" t="s">
        <v>148</v>
      </c>
      <c r="AA12" s="231"/>
      <c r="AB12" s="234">
        <v>50</v>
      </c>
      <c r="AC12" s="189"/>
    </row>
    <row r="13" spans="2:29" s="211" customFormat="1" ht="15" customHeight="1">
      <c r="B13" s="235" t="s">
        <v>120</v>
      </c>
      <c r="C13" s="221" t="s">
        <v>22</v>
      </c>
      <c r="D13" s="231"/>
      <c r="E13" s="236">
        <v>100</v>
      </c>
      <c r="F13" s="183"/>
      <c r="G13" s="782" t="s">
        <v>119</v>
      </c>
      <c r="H13" s="783"/>
      <c r="I13" s="221" t="s">
        <v>149</v>
      </c>
      <c r="J13" s="231"/>
      <c r="K13" s="223">
        <v>150</v>
      </c>
      <c r="L13" s="194"/>
      <c r="M13" s="168" t="s">
        <v>115</v>
      </c>
      <c r="N13" s="244"/>
      <c r="O13" s="229" t="s">
        <v>150</v>
      </c>
      <c r="P13" s="214"/>
      <c r="Q13" s="163">
        <v>100</v>
      </c>
      <c r="R13" s="193"/>
      <c r="S13" s="235" t="s">
        <v>119</v>
      </c>
      <c r="T13" s="221" t="s">
        <v>282</v>
      </c>
      <c r="U13" s="231"/>
      <c r="V13" s="242">
        <v>50</v>
      </c>
      <c r="W13" s="784"/>
      <c r="X13" s="785"/>
      <c r="Y13" s="245"/>
      <c r="Z13" s="214"/>
      <c r="AA13" s="226"/>
      <c r="AB13" s="228"/>
      <c r="AC13" s="246"/>
    </row>
    <row r="14" spans="2:29" s="211" customFormat="1" ht="15" customHeight="1" thickBot="1">
      <c r="B14" s="235" t="s">
        <v>127</v>
      </c>
      <c r="C14" s="221" t="s">
        <v>151</v>
      </c>
      <c r="D14" s="231"/>
      <c r="E14" s="236">
        <v>250</v>
      </c>
      <c r="F14" s="183"/>
      <c r="G14" s="782" t="s">
        <v>119</v>
      </c>
      <c r="H14" s="783"/>
      <c r="I14" s="229" t="s">
        <v>34</v>
      </c>
      <c r="J14" s="226"/>
      <c r="K14" s="247">
        <v>150</v>
      </c>
      <c r="L14" s="194"/>
      <c r="M14" s="221" t="s">
        <v>152</v>
      </c>
      <c r="N14" s="221"/>
      <c r="O14" s="221" t="s">
        <v>100</v>
      </c>
      <c r="P14" s="221"/>
      <c r="Q14" s="242">
        <v>150</v>
      </c>
      <c r="R14" s="188"/>
      <c r="S14" s="235" t="s">
        <v>119</v>
      </c>
      <c r="T14" s="221" t="s">
        <v>283</v>
      </c>
      <c r="U14" s="231"/>
      <c r="V14" s="223">
        <v>50</v>
      </c>
      <c r="W14" s="784"/>
      <c r="X14" s="785"/>
      <c r="Y14" s="788" t="s">
        <v>153</v>
      </c>
      <c r="Z14" s="789"/>
      <c r="AA14" s="790"/>
      <c r="AB14" s="180">
        <f>SUM(V28:V48)+SUM(AB6:AB13)</f>
        <v>3600</v>
      </c>
      <c r="AC14" s="250">
        <f>SUM(W28:X48)+SUM(AC6:AC13)</f>
        <v>0</v>
      </c>
    </row>
    <row r="15" spans="2:29" s="211" customFormat="1" ht="15" customHeight="1">
      <c r="B15" s="235" t="s">
        <v>154</v>
      </c>
      <c r="C15" s="221" t="s">
        <v>155</v>
      </c>
      <c r="D15" s="231"/>
      <c r="E15" s="236">
        <v>350</v>
      </c>
      <c r="F15" s="183"/>
      <c r="G15" s="782" t="s">
        <v>156</v>
      </c>
      <c r="H15" s="783"/>
      <c r="I15" s="221" t="s">
        <v>36</v>
      </c>
      <c r="J15" s="221"/>
      <c r="K15" s="251">
        <v>150</v>
      </c>
      <c r="L15" s="203"/>
      <c r="M15" s="221" t="s">
        <v>152</v>
      </c>
      <c r="N15" s="221"/>
      <c r="O15" s="221" t="s">
        <v>99</v>
      </c>
      <c r="P15" s="231"/>
      <c r="Q15" s="252">
        <v>50</v>
      </c>
      <c r="R15" s="188"/>
      <c r="S15" s="235" t="s">
        <v>120</v>
      </c>
      <c r="T15" s="214" t="s">
        <v>56</v>
      </c>
      <c r="U15" s="233"/>
      <c r="V15" s="163">
        <v>150</v>
      </c>
      <c r="W15" s="784"/>
      <c r="X15" s="785"/>
      <c r="Y15" s="774" t="s">
        <v>157</v>
      </c>
      <c r="Z15" s="775"/>
      <c r="AA15" s="775"/>
      <c r="AB15" s="775"/>
      <c r="AC15" s="776"/>
    </row>
    <row r="16" spans="2:29" s="211" customFormat="1" ht="15" customHeight="1" thickBot="1">
      <c r="B16" s="235" t="s">
        <v>127</v>
      </c>
      <c r="C16" s="221" t="s">
        <v>158</v>
      </c>
      <c r="D16" s="231"/>
      <c r="E16" s="236">
        <v>250</v>
      </c>
      <c r="F16" s="183"/>
      <c r="G16" s="219" t="s">
        <v>119</v>
      </c>
      <c r="H16" s="220"/>
      <c r="I16" s="239" t="s">
        <v>160</v>
      </c>
      <c r="J16" s="214"/>
      <c r="K16" s="254">
        <v>300</v>
      </c>
      <c r="L16" s="194"/>
      <c r="M16" s="219" t="s">
        <v>136</v>
      </c>
      <c r="N16" s="220"/>
      <c r="O16" s="214" t="s">
        <v>101</v>
      </c>
      <c r="P16" s="233"/>
      <c r="Q16" s="253">
        <v>50</v>
      </c>
      <c r="R16" s="188"/>
      <c r="S16" s="235" t="s">
        <v>119</v>
      </c>
      <c r="T16" s="221" t="s">
        <v>58</v>
      </c>
      <c r="U16" s="231"/>
      <c r="V16" s="223">
        <v>150</v>
      </c>
      <c r="W16" s="784"/>
      <c r="X16" s="785"/>
      <c r="Y16" s="777"/>
      <c r="Z16" s="778"/>
      <c r="AA16" s="778"/>
      <c r="AB16" s="778"/>
      <c r="AC16" s="779"/>
    </row>
    <row r="17" spans="2:29" s="211" customFormat="1" ht="15" customHeight="1">
      <c r="B17" s="235" t="s">
        <v>122</v>
      </c>
      <c r="C17" s="221" t="s">
        <v>159</v>
      </c>
      <c r="D17" s="231"/>
      <c r="E17" s="236">
        <v>50</v>
      </c>
      <c r="F17" s="183"/>
      <c r="G17" s="219" t="s">
        <v>119</v>
      </c>
      <c r="H17" s="220"/>
      <c r="I17" s="243" t="s">
        <v>37</v>
      </c>
      <c r="J17" s="229"/>
      <c r="K17" s="255">
        <v>200</v>
      </c>
      <c r="L17" s="204"/>
      <c r="M17" s="219" t="s">
        <v>126</v>
      </c>
      <c r="N17" s="220"/>
      <c r="O17" s="214" t="s">
        <v>161</v>
      </c>
      <c r="P17" s="221"/>
      <c r="Q17" s="242">
        <v>200</v>
      </c>
      <c r="R17" s="188"/>
      <c r="S17" s="235" t="s">
        <v>120</v>
      </c>
      <c r="T17" s="214" t="s">
        <v>57</v>
      </c>
      <c r="U17" s="214"/>
      <c r="V17" s="163">
        <v>50</v>
      </c>
      <c r="W17" s="784"/>
      <c r="X17" s="785"/>
      <c r="Y17" s="168" t="s">
        <v>126</v>
      </c>
      <c r="Z17" s="214" t="s">
        <v>162</v>
      </c>
      <c r="AA17" s="233"/>
      <c r="AB17" s="181">
        <v>600</v>
      </c>
      <c r="AC17" s="184"/>
    </row>
    <row r="18" spans="2:29" s="211" customFormat="1" ht="15" customHeight="1">
      <c r="B18" s="235" t="s">
        <v>122</v>
      </c>
      <c r="C18" s="221" t="s">
        <v>18</v>
      </c>
      <c r="D18" s="231"/>
      <c r="E18" s="236">
        <v>150</v>
      </c>
      <c r="F18" s="183"/>
      <c r="G18" s="219" t="s">
        <v>126</v>
      </c>
      <c r="H18" s="220"/>
      <c r="I18" s="239" t="s">
        <v>165</v>
      </c>
      <c r="J18" s="222"/>
      <c r="K18" s="251">
        <v>1200</v>
      </c>
      <c r="L18" s="189"/>
      <c r="M18" s="219" t="s">
        <v>152</v>
      </c>
      <c r="N18" s="220"/>
      <c r="O18" s="221" t="s">
        <v>163</v>
      </c>
      <c r="P18" s="221"/>
      <c r="Q18" s="242">
        <v>450</v>
      </c>
      <c r="R18" s="188"/>
      <c r="S18" s="235" t="s">
        <v>119</v>
      </c>
      <c r="T18" s="221" t="s">
        <v>59</v>
      </c>
      <c r="U18" s="256"/>
      <c r="V18" s="242">
        <v>50</v>
      </c>
      <c r="W18" s="784"/>
      <c r="X18" s="785"/>
      <c r="Y18" s="168" t="s">
        <v>119</v>
      </c>
      <c r="Z18" s="214" t="s">
        <v>65</v>
      </c>
      <c r="AA18" s="233"/>
      <c r="AB18" s="181">
        <v>150</v>
      </c>
      <c r="AC18" s="185"/>
    </row>
    <row r="19" spans="2:29" s="211" customFormat="1" ht="15" customHeight="1">
      <c r="B19" s="235" t="s">
        <v>119</v>
      </c>
      <c r="C19" s="221" t="s">
        <v>164</v>
      </c>
      <c r="D19" s="231"/>
      <c r="E19" s="236">
        <v>100</v>
      </c>
      <c r="F19" s="183"/>
      <c r="G19" s="219" t="s">
        <v>119</v>
      </c>
      <c r="H19" s="220"/>
      <c r="I19" s="239" t="s">
        <v>170</v>
      </c>
      <c r="J19" s="222"/>
      <c r="K19" s="251">
        <v>350</v>
      </c>
      <c r="L19" s="195"/>
      <c r="M19" s="219" t="s">
        <v>156</v>
      </c>
      <c r="N19" s="220"/>
      <c r="O19" s="221" t="s">
        <v>166</v>
      </c>
      <c r="P19" s="231"/>
      <c r="Q19" s="242">
        <v>750</v>
      </c>
      <c r="R19" s="188"/>
      <c r="S19" s="235" t="s">
        <v>119</v>
      </c>
      <c r="T19" s="214" t="s">
        <v>167</v>
      </c>
      <c r="U19" s="214"/>
      <c r="V19" s="257">
        <v>50</v>
      </c>
      <c r="W19" s="784"/>
      <c r="X19" s="785"/>
      <c r="Y19" s="168" t="s">
        <v>124</v>
      </c>
      <c r="Z19" s="221" t="s">
        <v>285</v>
      </c>
      <c r="AA19" s="222"/>
      <c r="AB19" s="223">
        <v>500</v>
      </c>
      <c r="AC19" s="179"/>
    </row>
    <row r="20" spans="2:29" s="211" customFormat="1" ht="15" customHeight="1">
      <c r="B20" s="235" t="s">
        <v>122</v>
      </c>
      <c r="C20" s="221" t="s">
        <v>168</v>
      </c>
      <c r="D20" s="231"/>
      <c r="E20" s="236">
        <v>150</v>
      </c>
      <c r="F20" s="183"/>
      <c r="G20" s="219" t="s">
        <v>114</v>
      </c>
      <c r="H20" s="220"/>
      <c r="I20" s="221" t="s">
        <v>175</v>
      </c>
      <c r="J20" s="221"/>
      <c r="K20" s="251">
        <v>100</v>
      </c>
      <c r="L20" s="189"/>
      <c r="M20" s="219" t="s">
        <v>171</v>
      </c>
      <c r="N20" s="220"/>
      <c r="O20" s="221" t="s">
        <v>172</v>
      </c>
      <c r="P20" s="231"/>
      <c r="Q20" s="242">
        <v>500</v>
      </c>
      <c r="R20" s="188"/>
      <c r="S20" s="235" t="s">
        <v>119</v>
      </c>
      <c r="T20" s="221" t="s">
        <v>173</v>
      </c>
      <c r="U20" s="221"/>
      <c r="V20" s="258">
        <v>50</v>
      </c>
      <c r="W20" s="784"/>
      <c r="X20" s="785"/>
      <c r="Y20" s="168" t="s">
        <v>127</v>
      </c>
      <c r="Z20" s="221" t="s">
        <v>68</v>
      </c>
      <c r="AA20" s="231"/>
      <c r="AB20" s="223">
        <v>450</v>
      </c>
      <c r="AC20" s="179"/>
    </row>
    <row r="21" spans="2:29" s="211" customFormat="1" ht="15" customHeight="1">
      <c r="B21" s="235" t="s">
        <v>119</v>
      </c>
      <c r="C21" s="221" t="s">
        <v>174</v>
      </c>
      <c r="D21" s="231"/>
      <c r="E21" s="236">
        <v>150</v>
      </c>
      <c r="F21" s="183"/>
      <c r="G21" s="219" t="s">
        <v>119</v>
      </c>
      <c r="H21" s="220"/>
      <c r="I21" s="214" t="s">
        <v>38</v>
      </c>
      <c r="J21" s="229"/>
      <c r="K21" s="254">
        <v>150</v>
      </c>
      <c r="L21" s="198"/>
      <c r="M21" s="219" t="s">
        <v>124</v>
      </c>
      <c r="N21" s="220"/>
      <c r="O21" s="221" t="s">
        <v>48</v>
      </c>
      <c r="P21" s="232"/>
      <c r="Q21" s="164">
        <v>500</v>
      </c>
      <c r="R21" s="188"/>
      <c r="S21" s="235" t="s">
        <v>119</v>
      </c>
      <c r="T21" s="221" t="s">
        <v>176</v>
      </c>
      <c r="U21" s="221"/>
      <c r="V21" s="242">
        <v>50</v>
      </c>
      <c r="W21" s="784"/>
      <c r="X21" s="785"/>
      <c r="Y21" s="168" t="s">
        <v>119</v>
      </c>
      <c r="Z21" s="221" t="s">
        <v>179</v>
      </c>
      <c r="AA21" s="231"/>
      <c r="AB21" s="223">
        <v>450</v>
      </c>
      <c r="AC21" s="179"/>
    </row>
    <row r="22" spans="2:29" s="211" customFormat="1" ht="15" customHeight="1">
      <c r="B22" s="235" t="s">
        <v>177</v>
      </c>
      <c r="C22" s="239" t="s">
        <v>1</v>
      </c>
      <c r="D22" s="231"/>
      <c r="E22" s="236">
        <v>200</v>
      </c>
      <c r="F22" s="183"/>
      <c r="G22" s="219" t="s">
        <v>119</v>
      </c>
      <c r="H22" s="220"/>
      <c r="I22" s="221" t="s">
        <v>40</v>
      </c>
      <c r="J22" s="221"/>
      <c r="K22" s="255">
        <v>150</v>
      </c>
      <c r="L22" s="189"/>
      <c r="M22" s="219" t="s">
        <v>119</v>
      </c>
      <c r="N22" s="220"/>
      <c r="O22" s="221" t="s">
        <v>49</v>
      </c>
      <c r="P22" s="232"/>
      <c r="Q22" s="164">
        <v>250</v>
      </c>
      <c r="R22" s="188"/>
      <c r="S22" s="235" t="s">
        <v>119</v>
      </c>
      <c r="T22" s="221" t="s">
        <v>178</v>
      </c>
      <c r="U22" s="221"/>
      <c r="V22" s="242">
        <v>50</v>
      </c>
      <c r="W22" s="784"/>
      <c r="X22" s="785"/>
      <c r="Y22" s="168" t="s">
        <v>124</v>
      </c>
      <c r="Z22" s="221" t="s">
        <v>67</v>
      </c>
      <c r="AA22" s="231"/>
      <c r="AB22" s="223">
        <v>50</v>
      </c>
      <c r="AC22" s="179"/>
    </row>
    <row r="23" spans="2:29" s="211" customFormat="1" ht="15" customHeight="1">
      <c r="B23" s="235" t="s">
        <v>180</v>
      </c>
      <c r="C23" s="221" t="s">
        <v>181</v>
      </c>
      <c r="D23" s="231"/>
      <c r="E23" s="236">
        <v>100</v>
      </c>
      <c r="F23" s="183"/>
      <c r="G23" s="219" t="s">
        <v>119</v>
      </c>
      <c r="H23" s="220"/>
      <c r="I23" s="243" t="s">
        <v>41</v>
      </c>
      <c r="J23" s="243"/>
      <c r="K23" s="259">
        <v>100</v>
      </c>
      <c r="L23" s="199"/>
      <c r="M23" s="219" t="s">
        <v>119</v>
      </c>
      <c r="N23" s="220"/>
      <c r="O23" s="221" t="s">
        <v>182</v>
      </c>
      <c r="P23" s="232"/>
      <c r="Q23" s="164">
        <v>250</v>
      </c>
      <c r="R23" s="188"/>
      <c r="S23" s="235" t="s">
        <v>124</v>
      </c>
      <c r="T23" s="221" t="s">
        <v>183</v>
      </c>
      <c r="U23" s="221"/>
      <c r="V23" s="242">
        <v>50</v>
      </c>
      <c r="W23" s="784"/>
      <c r="X23" s="785"/>
      <c r="Y23" s="168" t="s">
        <v>186</v>
      </c>
      <c r="Z23" s="214" t="s">
        <v>187</v>
      </c>
      <c r="AA23" s="231"/>
      <c r="AB23" s="223">
        <v>50</v>
      </c>
      <c r="AC23" s="186"/>
    </row>
    <row r="24" spans="2:29" s="211" customFormat="1" ht="15" customHeight="1">
      <c r="B24" s="235" t="s">
        <v>119</v>
      </c>
      <c r="C24" s="221" t="s">
        <v>184</v>
      </c>
      <c r="D24" s="231"/>
      <c r="E24" s="236">
        <v>100</v>
      </c>
      <c r="F24" s="183"/>
      <c r="G24" s="219" t="s">
        <v>119</v>
      </c>
      <c r="H24" s="220"/>
      <c r="I24" s="221" t="s">
        <v>39</v>
      </c>
      <c r="J24" s="221"/>
      <c r="K24" s="251">
        <v>350</v>
      </c>
      <c r="L24" s="198"/>
      <c r="M24" s="219" t="s">
        <v>136</v>
      </c>
      <c r="N24" s="220"/>
      <c r="O24" s="221" t="s">
        <v>185</v>
      </c>
      <c r="P24" s="232"/>
      <c r="Q24" s="164">
        <v>450</v>
      </c>
      <c r="R24" s="188"/>
      <c r="S24" s="235"/>
      <c r="T24" s="231"/>
      <c r="U24" s="231"/>
      <c r="V24" s="242"/>
      <c r="W24" s="793"/>
      <c r="X24" s="794"/>
      <c r="Y24" s="221" t="s">
        <v>191</v>
      </c>
      <c r="Z24" s="221" t="s">
        <v>66</v>
      </c>
      <c r="AA24" s="231"/>
      <c r="AB24" s="223">
        <v>50</v>
      </c>
      <c r="AC24" s="186"/>
    </row>
    <row r="25" spans="2:29" s="211" customFormat="1" ht="15" customHeight="1" thickBot="1">
      <c r="B25" s="235" t="s">
        <v>124</v>
      </c>
      <c r="C25" s="221" t="s">
        <v>188</v>
      </c>
      <c r="D25" s="231"/>
      <c r="E25" s="236">
        <v>50</v>
      </c>
      <c r="F25" s="183"/>
      <c r="G25" s="782" t="s">
        <v>119</v>
      </c>
      <c r="H25" s="783"/>
      <c r="I25" s="231" t="s">
        <v>193</v>
      </c>
      <c r="J25" s="231"/>
      <c r="K25" s="251">
        <v>100</v>
      </c>
      <c r="L25" s="189"/>
      <c r="M25" s="219" t="s">
        <v>122</v>
      </c>
      <c r="N25" s="220"/>
      <c r="O25" s="221" t="s">
        <v>189</v>
      </c>
      <c r="P25" s="231"/>
      <c r="Q25" s="242">
        <v>400</v>
      </c>
      <c r="R25" s="188"/>
      <c r="S25" s="788" t="s">
        <v>190</v>
      </c>
      <c r="T25" s="789"/>
      <c r="U25" s="790"/>
      <c r="V25" s="158">
        <f>SUM(Q43:Q48)+SUM(V6:V24)</f>
        <v>3150</v>
      </c>
      <c r="W25" s="791">
        <f>SUM(R43:R48)+SUM(W6:X24)</f>
        <v>0</v>
      </c>
      <c r="X25" s="792"/>
      <c r="Y25" s="221" t="s">
        <v>127</v>
      </c>
      <c r="Z25" s="221" t="s">
        <v>196</v>
      </c>
      <c r="AA25" s="231"/>
      <c r="AB25" s="223">
        <v>100</v>
      </c>
      <c r="AC25" s="186"/>
    </row>
    <row r="26" spans="2:29" s="211" customFormat="1" ht="15" customHeight="1">
      <c r="B26" s="235" t="s">
        <v>119</v>
      </c>
      <c r="C26" s="221" t="s">
        <v>192</v>
      </c>
      <c r="D26" s="231"/>
      <c r="E26" s="236">
        <v>150</v>
      </c>
      <c r="F26" s="183"/>
      <c r="G26" s="782"/>
      <c r="H26" s="783"/>
      <c r="I26" s="231"/>
      <c r="J26" s="231"/>
      <c r="K26" s="251"/>
      <c r="L26" s="250"/>
      <c r="M26" s="219" t="s">
        <v>115</v>
      </c>
      <c r="N26" s="220"/>
      <c r="O26" s="243" t="s">
        <v>194</v>
      </c>
      <c r="P26" s="231"/>
      <c r="Q26" s="242">
        <v>250</v>
      </c>
      <c r="R26" s="188"/>
      <c r="S26" s="774" t="s">
        <v>195</v>
      </c>
      <c r="T26" s="775"/>
      <c r="U26" s="775"/>
      <c r="V26" s="775"/>
      <c r="W26" s="775"/>
      <c r="X26" s="776"/>
      <c r="Y26" s="221" t="s">
        <v>119</v>
      </c>
      <c r="Z26" s="221" t="s">
        <v>286</v>
      </c>
      <c r="AA26" s="231"/>
      <c r="AB26" s="223">
        <v>50</v>
      </c>
      <c r="AC26" s="186"/>
    </row>
    <row r="27" spans="2:29" s="211" customFormat="1" ht="15" customHeight="1" thickBot="1">
      <c r="B27" s="235" t="s">
        <v>119</v>
      </c>
      <c r="C27" s="221" t="s">
        <v>197</v>
      </c>
      <c r="D27" s="231"/>
      <c r="E27" s="236">
        <v>100</v>
      </c>
      <c r="F27" s="183"/>
      <c r="G27" s="260"/>
      <c r="H27" s="231"/>
      <c r="I27" s="226"/>
      <c r="J27" s="226"/>
      <c r="K27" s="234"/>
      <c r="L27" s="261"/>
      <c r="M27" s="219" t="s">
        <v>122</v>
      </c>
      <c r="N27" s="220"/>
      <c r="O27" s="221" t="s">
        <v>198</v>
      </c>
      <c r="P27" s="231"/>
      <c r="Q27" s="242">
        <v>150</v>
      </c>
      <c r="R27" s="193"/>
      <c r="S27" s="777"/>
      <c r="T27" s="778"/>
      <c r="U27" s="778"/>
      <c r="V27" s="778"/>
      <c r="W27" s="778"/>
      <c r="X27" s="779"/>
      <c r="Y27" s="221" t="s">
        <v>119</v>
      </c>
      <c r="Z27" s="221" t="s">
        <v>201</v>
      </c>
      <c r="AA27" s="231"/>
      <c r="AB27" s="223">
        <v>100</v>
      </c>
      <c r="AC27" s="186"/>
    </row>
    <row r="28" spans="2:29" s="211" customFormat="1" ht="15" customHeight="1" thickBot="1">
      <c r="B28" s="235" t="s">
        <v>120</v>
      </c>
      <c r="C28" s="221" t="s">
        <v>23</v>
      </c>
      <c r="D28" s="231"/>
      <c r="E28" s="236">
        <v>100</v>
      </c>
      <c r="F28" s="183"/>
      <c r="G28" s="795" t="s">
        <v>199</v>
      </c>
      <c r="H28" s="786"/>
      <c r="I28" s="786"/>
      <c r="J28" s="786"/>
      <c r="K28" s="259">
        <f>SUM(E33:E48)+SUM(K6:K27)</f>
        <v>8300</v>
      </c>
      <c r="L28" s="250">
        <f>SUM(F33:F48)+SUM(L6:L26)</f>
        <v>0</v>
      </c>
      <c r="M28" s="219" t="s">
        <v>152</v>
      </c>
      <c r="N28" s="220"/>
      <c r="O28" s="221" t="s">
        <v>50</v>
      </c>
      <c r="P28" s="231"/>
      <c r="Q28" s="242">
        <v>250</v>
      </c>
      <c r="R28" s="188"/>
      <c r="S28" s="167" t="s">
        <v>114</v>
      </c>
      <c r="T28" s="214" t="s">
        <v>200</v>
      </c>
      <c r="U28" s="233"/>
      <c r="V28" s="181">
        <v>300</v>
      </c>
      <c r="W28" s="761"/>
      <c r="X28" s="762"/>
      <c r="Y28" s="221" t="s">
        <v>119</v>
      </c>
      <c r="Z28" s="221" t="s">
        <v>205</v>
      </c>
      <c r="AA28" s="231"/>
      <c r="AB28" s="223">
        <v>50</v>
      </c>
      <c r="AC28" s="186"/>
    </row>
    <row r="29" spans="2:29" s="211" customFormat="1" ht="15" customHeight="1">
      <c r="B29" s="260"/>
      <c r="C29" s="231"/>
      <c r="D29" s="231"/>
      <c r="E29" s="234"/>
      <c r="F29" s="262"/>
      <c r="G29" s="774" t="s">
        <v>202</v>
      </c>
      <c r="H29" s="775"/>
      <c r="I29" s="775"/>
      <c r="J29" s="775"/>
      <c r="K29" s="775"/>
      <c r="L29" s="776"/>
      <c r="M29" s="219" t="s">
        <v>119</v>
      </c>
      <c r="N29" s="220"/>
      <c r="O29" s="221" t="s">
        <v>203</v>
      </c>
      <c r="P29" s="233"/>
      <c r="Q29" s="163">
        <v>200</v>
      </c>
      <c r="R29" s="188"/>
      <c r="S29" s="235" t="s">
        <v>119</v>
      </c>
      <c r="T29" s="214" t="s">
        <v>204</v>
      </c>
      <c r="U29" s="233"/>
      <c r="V29" s="181">
        <v>200</v>
      </c>
      <c r="W29" s="796"/>
      <c r="X29" s="797"/>
      <c r="Y29" s="221" t="s">
        <v>119</v>
      </c>
      <c r="Z29" s="221" t="s">
        <v>210</v>
      </c>
      <c r="AA29" s="231"/>
      <c r="AB29" s="223">
        <v>150</v>
      </c>
      <c r="AC29" s="186"/>
    </row>
    <row r="30" spans="2:29" s="211" customFormat="1" ht="15" customHeight="1" thickBot="1">
      <c r="B30" s="788" t="s">
        <v>206</v>
      </c>
      <c r="C30" s="789"/>
      <c r="D30" s="790"/>
      <c r="E30" s="255">
        <f>SUM(E8:E29)</f>
        <v>3950</v>
      </c>
      <c r="F30" s="263">
        <f>SUM(F8:F29)</f>
        <v>0</v>
      </c>
      <c r="G30" s="777"/>
      <c r="H30" s="778"/>
      <c r="I30" s="778"/>
      <c r="J30" s="778"/>
      <c r="K30" s="778"/>
      <c r="L30" s="779"/>
      <c r="M30" s="219" t="s">
        <v>154</v>
      </c>
      <c r="N30" s="220"/>
      <c r="O30" s="221" t="s">
        <v>207</v>
      </c>
      <c r="P30" s="231"/>
      <c r="Q30" s="242">
        <v>150</v>
      </c>
      <c r="R30" s="193"/>
      <c r="S30" s="235" t="s">
        <v>119</v>
      </c>
      <c r="T30" s="214" t="s">
        <v>208</v>
      </c>
      <c r="U30" s="233"/>
      <c r="V30" s="181">
        <v>150</v>
      </c>
      <c r="W30" s="796"/>
      <c r="X30" s="797"/>
      <c r="Y30" s="221"/>
      <c r="Z30" s="221"/>
      <c r="AA30" s="231"/>
      <c r="AB30" s="223"/>
      <c r="AC30" s="265"/>
    </row>
    <row r="31" spans="2:29" s="211" customFormat="1" ht="15" customHeight="1" thickBot="1">
      <c r="B31" s="774" t="s">
        <v>211</v>
      </c>
      <c r="C31" s="775"/>
      <c r="D31" s="775"/>
      <c r="E31" s="775"/>
      <c r="F31" s="775"/>
      <c r="G31" s="780" t="s">
        <v>114</v>
      </c>
      <c r="H31" s="781"/>
      <c r="I31" s="216" t="s">
        <v>92</v>
      </c>
      <c r="J31" s="264"/>
      <c r="K31" s="218">
        <v>50</v>
      </c>
      <c r="L31" s="187"/>
      <c r="M31" s="219" t="s">
        <v>119</v>
      </c>
      <c r="N31" s="220"/>
      <c r="O31" s="214" t="s">
        <v>212</v>
      </c>
      <c r="P31" s="231"/>
      <c r="Q31" s="242">
        <v>150</v>
      </c>
      <c r="R31" s="188"/>
      <c r="S31" s="235" t="s">
        <v>119</v>
      </c>
      <c r="T31" s="214" t="s">
        <v>213</v>
      </c>
      <c r="U31" s="233"/>
      <c r="V31" s="181">
        <v>200</v>
      </c>
      <c r="W31" s="796"/>
      <c r="X31" s="797"/>
      <c r="Y31" s="788" t="s">
        <v>217</v>
      </c>
      <c r="Z31" s="789"/>
      <c r="AA31" s="790"/>
      <c r="AB31" s="266">
        <f>SUM(AB17:AB29)</f>
        <v>2750</v>
      </c>
      <c r="AC31" s="176">
        <f>SUM(AC17:AC30)</f>
        <v>0</v>
      </c>
    </row>
    <row r="32" spans="2:29" s="211" customFormat="1" ht="15" customHeight="1" thickBot="1">
      <c r="B32" s="777"/>
      <c r="C32" s="778"/>
      <c r="D32" s="778"/>
      <c r="E32" s="778"/>
      <c r="F32" s="778"/>
      <c r="G32" s="782" t="s">
        <v>214</v>
      </c>
      <c r="H32" s="783"/>
      <c r="I32" s="221" t="s">
        <v>93</v>
      </c>
      <c r="J32" s="215"/>
      <c r="K32" s="223">
        <v>50</v>
      </c>
      <c r="L32" s="189"/>
      <c r="M32" s="219" t="s">
        <v>119</v>
      </c>
      <c r="N32" s="220"/>
      <c r="O32" s="214" t="s">
        <v>215</v>
      </c>
      <c r="P32" s="231"/>
      <c r="Q32" s="242">
        <v>50</v>
      </c>
      <c r="R32" s="188"/>
      <c r="S32" s="235" t="s">
        <v>120</v>
      </c>
      <c r="T32" s="214" t="s">
        <v>216</v>
      </c>
      <c r="U32" s="233"/>
      <c r="V32" s="181">
        <v>100</v>
      </c>
      <c r="W32" s="796"/>
      <c r="X32" s="797"/>
      <c r="Y32" s="774" t="s">
        <v>221</v>
      </c>
      <c r="Z32" s="775"/>
      <c r="AA32" s="775"/>
      <c r="AB32" s="775"/>
      <c r="AC32" s="776"/>
    </row>
    <row r="33" spans="2:29" s="211" customFormat="1" ht="15" customHeight="1" thickBot="1">
      <c r="B33" s="167" t="s">
        <v>114</v>
      </c>
      <c r="C33" s="214" t="s">
        <v>218</v>
      </c>
      <c r="D33" s="267"/>
      <c r="E33" s="268">
        <v>550</v>
      </c>
      <c r="F33" s="193"/>
      <c r="G33" s="782" t="s">
        <v>120</v>
      </c>
      <c r="H33" s="783"/>
      <c r="I33" s="221" t="s">
        <v>42</v>
      </c>
      <c r="J33" s="215"/>
      <c r="K33" s="251">
        <v>200</v>
      </c>
      <c r="L33" s="189"/>
      <c r="M33" s="219" t="s">
        <v>119</v>
      </c>
      <c r="N33" s="220"/>
      <c r="O33" s="214" t="s">
        <v>219</v>
      </c>
      <c r="P33" s="231"/>
      <c r="Q33" s="242">
        <v>100</v>
      </c>
      <c r="R33" s="188"/>
      <c r="S33" s="235" t="s">
        <v>122</v>
      </c>
      <c r="T33" s="214" t="s">
        <v>220</v>
      </c>
      <c r="U33" s="226"/>
      <c r="V33" s="181">
        <v>150</v>
      </c>
      <c r="W33" s="796"/>
      <c r="X33" s="797"/>
      <c r="Y33" s="777"/>
      <c r="Z33" s="778"/>
      <c r="AA33" s="778"/>
      <c r="AB33" s="778"/>
      <c r="AC33" s="779"/>
    </row>
    <row r="34" spans="2:29" s="211" customFormat="1" ht="15" customHeight="1">
      <c r="B34" s="235" t="s">
        <v>119</v>
      </c>
      <c r="C34" s="269" t="s">
        <v>25</v>
      </c>
      <c r="D34" s="256"/>
      <c r="E34" s="270">
        <v>200</v>
      </c>
      <c r="F34" s="188"/>
      <c r="G34" s="782" t="s">
        <v>119</v>
      </c>
      <c r="H34" s="783"/>
      <c r="I34" s="221" t="s">
        <v>43</v>
      </c>
      <c r="J34" s="256"/>
      <c r="K34" s="223">
        <v>750</v>
      </c>
      <c r="L34" s="189"/>
      <c r="M34" s="219" t="s">
        <v>122</v>
      </c>
      <c r="N34" s="220"/>
      <c r="O34" s="214" t="s">
        <v>52</v>
      </c>
      <c r="P34" s="231"/>
      <c r="Q34" s="242">
        <v>150</v>
      </c>
      <c r="R34" s="193"/>
      <c r="S34" s="235" t="s">
        <v>120</v>
      </c>
      <c r="T34" s="214" t="s">
        <v>222</v>
      </c>
      <c r="U34" s="222"/>
      <c r="V34" s="181">
        <v>150</v>
      </c>
      <c r="W34" s="796"/>
      <c r="X34" s="797"/>
      <c r="Y34" s="166" t="s">
        <v>126</v>
      </c>
      <c r="Z34" s="229" t="s">
        <v>73</v>
      </c>
      <c r="AA34" s="226"/>
      <c r="AB34" s="228">
        <v>200</v>
      </c>
      <c r="AC34" s="178"/>
    </row>
    <row r="35" spans="2:29" s="211" customFormat="1" ht="15" customHeight="1">
      <c r="B35" s="235" t="s">
        <v>119</v>
      </c>
      <c r="C35" s="221" t="s">
        <v>27</v>
      </c>
      <c r="D35" s="271"/>
      <c r="E35" s="272">
        <v>150</v>
      </c>
      <c r="F35" s="188"/>
      <c r="G35" s="782" t="s">
        <v>119</v>
      </c>
      <c r="H35" s="783"/>
      <c r="I35" s="221" t="s">
        <v>45</v>
      </c>
      <c r="J35" s="215"/>
      <c r="K35" s="223">
        <v>100</v>
      </c>
      <c r="L35" s="194"/>
      <c r="M35" s="219" t="s">
        <v>223</v>
      </c>
      <c r="N35" s="220"/>
      <c r="O35" s="243" t="s">
        <v>224</v>
      </c>
      <c r="P35" s="232"/>
      <c r="Q35" s="164">
        <v>50</v>
      </c>
      <c r="R35" s="202"/>
      <c r="S35" s="235" t="s">
        <v>122</v>
      </c>
      <c r="T35" s="214" t="s">
        <v>225</v>
      </c>
      <c r="U35" s="222"/>
      <c r="V35" s="181">
        <v>250</v>
      </c>
      <c r="W35" s="796"/>
      <c r="X35" s="797"/>
      <c r="Y35" s="221" t="s">
        <v>120</v>
      </c>
      <c r="Z35" s="221" t="s">
        <v>74</v>
      </c>
      <c r="AA35" s="231"/>
      <c r="AB35" s="234">
        <v>50</v>
      </c>
      <c r="AC35" s="186"/>
    </row>
    <row r="36" spans="2:29" s="211" customFormat="1" ht="15" customHeight="1">
      <c r="B36" s="235" t="s">
        <v>122</v>
      </c>
      <c r="C36" s="221" t="s">
        <v>226</v>
      </c>
      <c r="D36" s="256"/>
      <c r="E36" s="270">
        <v>150</v>
      </c>
      <c r="F36" s="188"/>
      <c r="G36" s="782" t="s">
        <v>227</v>
      </c>
      <c r="H36" s="783"/>
      <c r="I36" s="221" t="s">
        <v>228</v>
      </c>
      <c r="J36" s="256"/>
      <c r="K36" s="223">
        <v>100</v>
      </c>
      <c r="L36" s="194"/>
      <c r="M36" s="219" t="s">
        <v>119</v>
      </c>
      <c r="N36" s="220"/>
      <c r="O36" s="221" t="s">
        <v>229</v>
      </c>
      <c r="P36" s="231"/>
      <c r="Q36" s="242">
        <v>50</v>
      </c>
      <c r="R36" s="188"/>
      <c r="S36" s="235" t="s">
        <v>119</v>
      </c>
      <c r="T36" s="221" t="s">
        <v>60</v>
      </c>
      <c r="U36" s="222"/>
      <c r="V36" s="181">
        <v>200</v>
      </c>
      <c r="W36" s="796"/>
      <c r="X36" s="797"/>
      <c r="Y36" s="220" t="s">
        <v>114</v>
      </c>
      <c r="Z36" s="221" t="s">
        <v>75</v>
      </c>
      <c r="AA36" s="231"/>
      <c r="AB36" s="234">
        <v>50</v>
      </c>
      <c r="AC36" s="186"/>
    </row>
    <row r="37" spans="2:29" s="211" customFormat="1" ht="15" customHeight="1">
      <c r="B37" s="235" t="s">
        <v>120</v>
      </c>
      <c r="C37" s="221" t="s">
        <v>230</v>
      </c>
      <c r="D37" s="271"/>
      <c r="E37" s="272">
        <v>150</v>
      </c>
      <c r="F37" s="188"/>
      <c r="G37" s="782" t="s">
        <v>120</v>
      </c>
      <c r="H37" s="783"/>
      <c r="I37" s="221" t="s">
        <v>94</v>
      </c>
      <c r="J37" s="256"/>
      <c r="K37" s="223">
        <v>200</v>
      </c>
      <c r="L37" s="189"/>
      <c r="M37" s="219" t="s">
        <v>231</v>
      </c>
      <c r="N37" s="220"/>
      <c r="O37" s="221" t="s">
        <v>53</v>
      </c>
      <c r="P37" s="231"/>
      <c r="Q37" s="242">
        <v>50</v>
      </c>
      <c r="R37" s="188"/>
      <c r="S37" s="235" t="s">
        <v>127</v>
      </c>
      <c r="T37" s="214" t="s">
        <v>232</v>
      </c>
      <c r="U37" s="226"/>
      <c r="V37" s="181">
        <v>250</v>
      </c>
      <c r="W37" s="796"/>
      <c r="X37" s="797"/>
      <c r="Y37" s="221" t="s">
        <v>122</v>
      </c>
      <c r="Z37" s="221" t="s">
        <v>76</v>
      </c>
      <c r="AA37" s="231"/>
      <c r="AB37" s="234">
        <v>50</v>
      </c>
      <c r="AC37" s="186"/>
    </row>
    <row r="38" spans="2:29" s="211" customFormat="1" ht="15" customHeight="1">
      <c r="B38" s="235" t="s">
        <v>127</v>
      </c>
      <c r="C38" s="226" t="s">
        <v>31</v>
      </c>
      <c r="D38" s="226"/>
      <c r="E38" s="223">
        <v>100</v>
      </c>
      <c r="F38" s="188"/>
      <c r="G38" s="782" t="s">
        <v>119</v>
      </c>
      <c r="H38" s="783"/>
      <c r="I38" s="221" t="s">
        <v>95</v>
      </c>
      <c r="J38" s="271"/>
      <c r="K38" s="223">
        <v>250</v>
      </c>
      <c r="L38" s="189"/>
      <c r="M38" s="219" t="s">
        <v>171</v>
      </c>
      <c r="N38" s="220"/>
      <c r="O38" s="221" t="s">
        <v>54</v>
      </c>
      <c r="P38" s="231"/>
      <c r="Q38" s="242">
        <v>50</v>
      </c>
      <c r="R38" s="188"/>
      <c r="S38" s="235" t="s">
        <v>127</v>
      </c>
      <c r="T38" s="214" t="s">
        <v>61</v>
      </c>
      <c r="U38" s="231"/>
      <c r="V38" s="223">
        <v>100</v>
      </c>
      <c r="W38" s="796"/>
      <c r="X38" s="797"/>
      <c r="Y38" s="221" t="s">
        <v>119</v>
      </c>
      <c r="Z38" s="221" t="s">
        <v>287</v>
      </c>
      <c r="AA38" s="231"/>
      <c r="AB38" s="234">
        <v>50</v>
      </c>
      <c r="AC38" s="186"/>
    </row>
    <row r="39" spans="2:29" s="211" customFormat="1" ht="15" customHeight="1">
      <c r="B39" s="235" t="s">
        <v>124</v>
      </c>
      <c r="C39" s="221" t="s">
        <v>233</v>
      </c>
      <c r="D39" s="256"/>
      <c r="E39" s="270">
        <v>100</v>
      </c>
      <c r="F39" s="188"/>
      <c r="G39" s="782" t="s">
        <v>234</v>
      </c>
      <c r="H39" s="783"/>
      <c r="I39" s="221" t="s">
        <v>44</v>
      </c>
      <c r="J39" s="256"/>
      <c r="K39" s="223">
        <v>100</v>
      </c>
      <c r="L39" s="189"/>
      <c r="M39" s="231"/>
      <c r="N39" s="231"/>
      <c r="O39" s="221"/>
      <c r="P39" s="231"/>
      <c r="Q39" s="242"/>
      <c r="R39" s="273"/>
      <c r="S39" s="235" t="s">
        <v>120</v>
      </c>
      <c r="T39" s="221" t="s">
        <v>235</v>
      </c>
      <c r="U39" s="231"/>
      <c r="V39" s="223">
        <v>200</v>
      </c>
      <c r="W39" s="796"/>
      <c r="X39" s="797"/>
      <c r="Y39" s="221" t="s">
        <v>119</v>
      </c>
      <c r="Z39" s="221" t="s">
        <v>70</v>
      </c>
      <c r="AA39" s="231"/>
      <c r="AB39" s="234">
        <v>100</v>
      </c>
      <c r="AC39" s="186"/>
    </row>
    <row r="40" spans="2:29" s="211" customFormat="1" ht="15" customHeight="1" thickBot="1">
      <c r="B40" s="235" t="s">
        <v>127</v>
      </c>
      <c r="C40" s="243" t="s">
        <v>32</v>
      </c>
      <c r="D40" s="271"/>
      <c r="E40" s="272">
        <v>100</v>
      </c>
      <c r="F40" s="188"/>
      <c r="G40" s="798" t="s">
        <v>120</v>
      </c>
      <c r="H40" s="799"/>
      <c r="I40" s="214" t="s">
        <v>96</v>
      </c>
      <c r="J40" s="215"/>
      <c r="K40" s="181">
        <v>150</v>
      </c>
      <c r="L40" s="195"/>
      <c r="M40" s="788" t="s">
        <v>236</v>
      </c>
      <c r="N40" s="789"/>
      <c r="O40" s="789"/>
      <c r="P40" s="790"/>
      <c r="Q40" s="164">
        <f>SUM(Q13:Q39)</f>
        <v>5750</v>
      </c>
      <c r="R40" s="177">
        <f>SUM(R13:R39)</f>
        <v>0</v>
      </c>
      <c r="S40" s="235" t="s">
        <v>209</v>
      </c>
      <c r="T40" s="221" t="s">
        <v>237</v>
      </c>
      <c r="U40" s="231"/>
      <c r="V40" s="223">
        <v>50</v>
      </c>
      <c r="W40" s="796"/>
      <c r="X40" s="797"/>
      <c r="Y40" s="221" t="s">
        <v>119</v>
      </c>
      <c r="Z40" s="221" t="s">
        <v>241</v>
      </c>
      <c r="AA40" s="231"/>
      <c r="AB40" s="234">
        <v>50</v>
      </c>
      <c r="AC40" s="186"/>
    </row>
    <row r="41" spans="2:29" s="211" customFormat="1" ht="15" customHeight="1">
      <c r="B41" s="274" t="s">
        <v>124</v>
      </c>
      <c r="C41" s="221" t="s">
        <v>33</v>
      </c>
      <c r="D41" s="256"/>
      <c r="E41" s="270">
        <v>250</v>
      </c>
      <c r="F41" s="188"/>
      <c r="G41" s="798" t="s">
        <v>124</v>
      </c>
      <c r="H41" s="799"/>
      <c r="I41" s="221" t="s">
        <v>46</v>
      </c>
      <c r="J41" s="256"/>
      <c r="K41" s="223">
        <v>650</v>
      </c>
      <c r="L41" s="189"/>
      <c r="M41" s="774" t="s">
        <v>238</v>
      </c>
      <c r="N41" s="775"/>
      <c r="O41" s="775"/>
      <c r="P41" s="775"/>
      <c r="Q41" s="775"/>
      <c r="R41" s="776"/>
      <c r="S41" s="235" t="s">
        <v>119</v>
      </c>
      <c r="T41" s="221" t="s">
        <v>239</v>
      </c>
      <c r="U41" s="231"/>
      <c r="V41" s="223">
        <v>50</v>
      </c>
      <c r="W41" s="796"/>
      <c r="X41" s="797"/>
      <c r="Y41" s="221" t="s">
        <v>119</v>
      </c>
      <c r="Z41" s="221" t="s">
        <v>71</v>
      </c>
      <c r="AA41" s="231"/>
      <c r="AB41" s="234">
        <v>50</v>
      </c>
      <c r="AC41" s="186"/>
    </row>
    <row r="42" spans="2:29" s="211" customFormat="1" ht="15" customHeight="1" thickBot="1">
      <c r="B42" s="274" t="s">
        <v>127</v>
      </c>
      <c r="C42" s="229" t="s">
        <v>35</v>
      </c>
      <c r="D42" s="271"/>
      <c r="E42" s="272">
        <v>250</v>
      </c>
      <c r="F42" s="188"/>
      <c r="G42" s="798" t="s">
        <v>240</v>
      </c>
      <c r="H42" s="799"/>
      <c r="I42" s="221" t="s">
        <v>242</v>
      </c>
      <c r="J42" s="256"/>
      <c r="K42" s="223">
        <v>150</v>
      </c>
      <c r="L42" s="189"/>
      <c r="M42" s="777"/>
      <c r="N42" s="778"/>
      <c r="O42" s="778"/>
      <c r="P42" s="778"/>
      <c r="Q42" s="778"/>
      <c r="R42" s="779"/>
      <c r="S42" s="235" t="s">
        <v>122</v>
      </c>
      <c r="T42" s="221" t="s">
        <v>243</v>
      </c>
      <c r="U42" s="231"/>
      <c r="V42" s="223">
        <v>50</v>
      </c>
      <c r="W42" s="796"/>
      <c r="X42" s="797"/>
      <c r="Y42" s="220" t="s">
        <v>126</v>
      </c>
      <c r="Z42" s="221" t="s">
        <v>72</v>
      </c>
      <c r="AA42" s="231"/>
      <c r="AB42" s="234">
        <v>50</v>
      </c>
      <c r="AC42" s="186"/>
    </row>
    <row r="43" spans="2:29" s="211" customFormat="1" ht="15" customHeight="1">
      <c r="B43" s="235" t="s">
        <v>122</v>
      </c>
      <c r="C43" s="221" t="s">
        <v>244</v>
      </c>
      <c r="D43" s="256"/>
      <c r="E43" s="272">
        <v>100</v>
      </c>
      <c r="F43" s="188"/>
      <c r="G43" s="798" t="s">
        <v>119</v>
      </c>
      <c r="H43" s="799"/>
      <c r="I43" s="221" t="s">
        <v>245</v>
      </c>
      <c r="J43" s="256"/>
      <c r="K43" s="223">
        <v>100</v>
      </c>
      <c r="L43" s="189"/>
      <c r="M43" s="212" t="s">
        <v>115</v>
      </c>
      <c r="N43" s="213"/>
      <c r="O43" s="216" t="s">
        <v>246</v>
      </c>
      <c r="P43" s="217"/>
      <c r="Q43" s="218">
        <v>500</v>
      </c>
      <c r="R43" s="187"/>
      <c r="S43" s="235" t="s">
        <v>120</v>
      </c>
      <c r="T43" s="221" t="s">
        <v>247</v>
      </c>
      <c r="U43" s="231"/>
      <c r="V43" s="223">
        <v>50</v>
      </c>
      <c r="W43" s="796"/>
      <c r="X43" s="797"/>
      <c r="Y43" s="231"/>
      <c r="Z43" s="231"/>
      <c r="AA43" s="231"/>
      <c r="AB43" s="234"/>
      <c r="AC43" s="265"/>
    </row>
    <row r="44" spans="2:29" ht="15" customHeight="1" thickBot="1">
      <c r="B44" s="165" t="s">
        <v>124</v>
      </c>
      <c r="C44" s="225" t="s">
        <v>248</v>
      </c>
      <c r="D44" s="267"/>
      <c r="E44" s="268">
        <v>450</v>
      </c>
      <c r="F44" s="193"/>
      <c r="G44" s="798" t="s">
        <v>231</v>
      </c>
      <c r="H44" s="799"/>
      <c r="I44" s="221" t="s">
        <v>249</v>
      </c>
      <c r="J44" s="256"/>
      <c r="K44" s="223">
        <v>150</v>
      </c>
      <c r="L44" s="189"/>
      <c r="M44" s="219" t="s">
        <v>119</v>
      </c>
      <c r="N44" s="220"/>
      <c r="O44" s="221" t="s">
        <v>250</v>
      </c>
      <c r="P44" s="231"/>
      <c r="Q44" s="223">
        <v>350</v>
      </c>
      <c r="R44" s="189"/>
      <c r="S44" s="235" t="s">
        <v>134</v>
      </c>
      <c r="T44" s="221" t="s">
        <v>251</v>
      </c>
      <c r="U44" s="231"/>
      <c r="V44" s="223">
        <v>50</v>
      </c>
      <c r="W44" s="796"/>
      <c r="X44" s="797"/>
      <c r="Y44" s="788" t="s">
        <v>256</v>
      </c>
      <c r="Z44" s="789"/>
      <c r="AA44" s="790"/>
      <c r="AB44" s="278">
        <f>SUM(AB34:AB43)</f>
        <v>650</v>
      </c>
      <c r="AC44" s="174">
        <f>SUM(AC34:AC43)</f>
        <v>0</v>
      </c>
    </row>
    <row r="45" spans="2:29" ht="15" customHeight="1" thickBot="1">
      <c r="B45" s="170" t="s">
        <v>134</v>
      </c>
      <c r="C45" s="275" t="s">
        <v>252</v>
      </c>
      <c r="D45" s="276"/>
      <c r="E45" s="277">
        <v>300</v>
      </c>
      <c r="F45" s="200"/>
      <c r="G45" s="798" t="s">
        <v>231</v>
      </c>
      <c r="H45" s="799"/>
      <c r="I45" s="221" t="s">
        <v>97</v>
      </c>
      <c r="J45" s="256"/>
      <c r="K45" s="223">
        <v>500</v>
      </c>
      <c r="L45" s="189"/>
      <c r="M45" s="219" t="s">
        <v>120</v>
      </c>
      <c r="N45" s="220"/>
      <c r="O45" s="221" t="s">
        <v>253</v>
      </c>
      <c r="P45" s="231"/>
      <c r="Q45" s="223">
        <v>200</v>
      </c>
      <c r="R45" s="189"/>
      <c r="S45" s="235" t="s">
        <v>254</v>
      </c>
      <c r="T45" s="221" t="s">
        <v>255</v>
      </c>
      <c r="U45" s="231"/>
      <c r="V45" s="223">
        <v>50</v>
      </c>
      <c r="W45" s="796"/>
      <c r="X45" s="797"/>
      <c r="Y45" s="800" t="s">
        <v>261</v>
      </c>
      <c r="Z45" s="801"/>
      <c r="AA45" s="802"/>
      <c r="AB45" s="279">
        <f>SUM(E30+K28+Q10+Q40+V25+AB14+AB31+AB44)</f>
        <v>32050</v>
      </c>
      <c r="AC45" s="280">
        <f>SUM(F30+L28+R10+R40+W25+AC14+AC31+AC44)</f>
        <v>0</v>
      </c>
    </row>
    <row r="46" spans="2:29" ht="15" customHeight="1">
      <c r="B46" s="219" t="s">
        <v>191</v>
      </c>
      <c r="C46" s="239" t="s">
        <v>257</v>
      </c>
      <c r="D46" s="256"/>
      <c r="E46" s="272">
        <v>150</v>
      </c>
      <c r="F46" s="188"/>
      <c r="G46" s="798" t="s">
        <v>258</v>
      </c>
      <c r="H46" s="799"/>
      <c r="I46" s="221" t="s">
        <v>98</v>
      </c>
      <c r="J46" s="256"/>
      <c r="K46" s="223">
        <v>50</v>
      </c>
      <c r="L46" s="189"/>
      <c r="M46" s="219" t="s">
        <v>145</v>
      </c>
      <c r="N46" s="220"/>
      <c r="O46" s="221" t="s">
        <v>259</v>
      </c>
      <c r="P46" s="231"/>
      <c r="Q46" s="223">
        <v>150</v>
      </c>
      <c r="R46" s="189"/>
      <c r="S46" s="235" t="s">
        <v>209</v>
      </c>
      <c r="T46" s="221" t="s">
        <v>260</v>
      </c>
      <c r="U46" s="231"/>
      <c r="V46" s="223">
        <v>50</v>
      </c>
      <c r="W46" s="796"/>
      <c r="X46" s="797"/>
      <c r="Y46" s="281" t="s">
        <v>267</v>
      </c>
      <c r="Z46" s="282"/>
      <c r="AA46" s="282"/>
      <c r="AB46" s="282"/>
      <c r="AC46" s="283"/>
    </row>
    <row r="47" spans="2:29" ht="15" customHeight="1">
      <c r="B47" s="219" t="s">
        <v>154</v>
      </c>
      <c r="C47" s="239" t="s">
        <v>262</v>
      </c>
      <c r="D47" s="271"/>
      <c r="E47" s="272">
        <v>600</v>
      </c>
      <c r="F47" s="188"/>
      <c r="G47" s="798" t="s">
        <v>263</v>
      </c>
      <c r="H47" s="799"/>
      <c r="I47" s="221" t="s">
        <v>47</v>
      </c>
      <c r="J47" s="256"/>
      <c r="K47" s="223">
        <v>100</v>
      </c>
      <c r="L47" s="189"/>
      <c r="M47" s="219" t="s">
        <v>120</v>
      </c>
      <c r="N47" s="220"/>
      <c r="O47" s="221" t="s">
        <v>264</v>
      </c>
      <c r="P47" s="231"/>
      <c r="Q47" s="223">
        <v>250</v>
      </c>
      <c r="R47" s="189"/>
      <c r="S47" s="235" t="s">
        <v>265</v>
      </c>
      <c r="T47" s="221" t="s">
        <v>266</v>
      </c>
      <c r="U47" s="231"/>
      <c r="V47" s="223">
        <v>50</v>
      </c>
      <c r="W47" s="796"/>
      <c r="X47" s="797"/>
      <c r="Y47" s="805" t="s">
        <v>284</v>
      </c>
      <c r="Z47" s="806"/>
      <c r="AA47" s="806"/>
      <c r="AB47" s="806"/>
      <c r="AC47" s="807"/>
    </row>
    <row r="48" spans="2:29" ht="15" customHeight="1" thickBot="1">
      <c r="B48" s="248" t="s">
        <v>169</v>
      </c>
      <c r="C48" s="284" t="s">
        <v>268</v>
      </c>
      <c r="D48" s="285"/>
      <c r="E48" s="286">
        <v>100</v>
      </c>
      <c r="F48" s="190"/>
      <c r="G48" s="803" t="s">
        <v>265</v>
      </c>
      <c r="H48" s="804"/>
      <c r="I48" s="284" t="s">
        <v>269</v>
      </c>
      <c r="J48" s="285"/>
      <c r="K48" s="287">
        <v>50</v>
      </c>
      <c r="L48" s="191"/>
      <c r="M48" s="248" t="s">
        <v>119</v>
      </c>
      <c r="N48" s="249"/>
      <c r="O48" s="284" t="s">
        <v>270</v>
      </c>
      <c r="P48" s="288"/>
      <c r="Q48" s="287">
        <v>100</v>
      </c>
      <c r="R48" s="191"/>
      <c r="S48" s="289" t="s">
        <v>177</v>
      </c>
      <c r="T48" s="284" t="s">
        <v>62</v>
      </c>
      <c r="U48" s="288"/>
      <c r="V48" s="287">
        <v>150</v>
      </c>
      <c r="W48" s="808"/>
      <c r="X48" s="809"/>
      <c r="Y48" s="312"/>
      <c r="Z48" s="313"/>
      <c r="AA48" s="313"/>
      <c r="AB48" s="313"/>
      <c r="AC48" s="5"/>
    </row>
    <row r="49" ht="4.5" customHeight="1"/>
    <row r="50" spans="1:30" ht="14.25">
      <c r="A50" s="152"/>
      <c r="B50" s="205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  <mergeCell ref="W35:X35"/>
    <mergeCell ref="W36:X36"/>
    <mergeCell ref="W37:X37"/>
    <mergeCell ref="W9:X9"/>
    <mergeCell ref="W10:X10"/>
    <mergeCell ref="W11:X11"/>
    <mergeCell ref="W12:X12"/>
    <mergeCell ref="G47:H47"/>
    <mergeCell ref="G48:H48"/>
    <mergeCell ref="Y47:AC47"/>
    <mergeCell ref="W46:X46"/>
    <mergeCell ref="W47:X47"/>
    <mergeCell ref="W48:X48"/>
    <mergeCell ref="G46:H46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4:H44"/>
    <mergeCell ref="G36:H36"/>
    <mergeCell ref="G37:H37"/>
    <mergeCell ref="G38:H38"/>
    <mergeCell ref="M40:P40"/>
    <mergeCell ref="G39:H39"/>
    <mergeCell ref="G40:H40"/>
    <mergeCell ref="Y31:AA31"/>
    <mergeCell ref="G33:H33"/>
    <mergeCell ref="Y32:AC33"/>
    <mergeCell ref="G34:H34"/>
    <mergeCell ref="W32:X32"/>
    <mergeCell ref="W33:X33"/>
    <mergeCell ref="W34:X34"/>
    <mergeCell ref="G35:H35"/>
    <mergeCell ref="G28:J28"/>
    <mergeCell ref="G29:L30"/>
    <mergeCell ref="B30:D30"/>
    <mergeCell ref="B31:F32"/>
    <mergeCell ref="G31:H31"/>
    <mergeCell ref="G32:H32"/>
    <mergeCell ref="G25:H25"/>
    <mergeCell ref="S25:U25"/>
    <mergeCell ref="G26:H26"/>
    <mergeCell ref="S26:X27"/>
    <mergeCell ref="W25:X25"/>
    <mergeCell ref="W23:X23"/>
    <mergeCell ref="W24:X24"/>
    <mergeCell ref="G13:H13"/>
    <mergeCell ref="G14:H14"/>
    <mergeCell ref="W21:X21"/>
    <mergeCell ref="W22:X22"/>
    <mergeCell ref="W13:X13"/>
    <mergeCell ref="W17:X17"/>
    <mergeCell ref="W18:X18"/>
    <mergeCell ref="W19:X19"/>
    <mergeCell ref="Y14:AA14"/>
    <mergeCell ref="G15:H15"/>
    <mergeCell ref="Y15:AC16"/>
    <mergeCell ref="W16:X16"/>
    <mergeCell ref="W14:X14"/>
    <mergeCell ref="W15:X15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M5:P5"/>
    <mergeCell ref="B6:F7"/>
    <mergeCell ref="G6:H6"/>
    <mergeCell ref="M6:N6"/>
    <mergeCell ref="G7:H7"/>
    <mergeCell ref="M7:N7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57" t="s">
        <v>5</v>
      </c>
      <c r="C2" s="857"/>
      <c r="D2" s="857"/>
      <c r="E2" s="857"/>
      <c r="G2" s="858" t="s">
        <v>6</v>
      </c>
      <c r="H2" s="859"/>
      <c r="I2" s="859"/>
      <c r="J2" s="860"/>
      <c r="K2" s="861"/>
      <c r="L2" s="862"/>
      <c r="M2" s="862"/>
      <c r="N2" s="862"/>
      <c r="O2" s="862"/>
      <c r="P2" s="862"/>
      <c r="Q2" s="862"/>
      <c r="R2" s="863"/>
      <c r="S2" s="864" t="s">
        <v>7</v>
      </c>
      <c r="T2" s="860"/>
      <c r="U2" s="861"/>
      <c r="V2" s="862"/>
      <c r="W2" s="862"/>
      <c r="X2" s="862"/>
      <c r="Y2" s="862"/>
      <c r="Z2" s="862"/>
      <c r="AA2" s="863"/>
      <c r="AB2" s="864" t="s">
        <v>8</v>
      </c>
      <c r="AC2" s="859"/>
      <c r="AD2" s="860"/>
      <c r="AE2" s="870"/>
      <c r="AF2" s="871"/>
      <c r="AG2" s="871"/>
      <c r="AH2" s="871"/>
      <c r="AI2" s="871"/>
      <c r="AJ2" s="871"/>
      <c r="AK2" s="871"/>
      <c r="AL2" s="871"/>
      <c r="AM2" s="872"/>
    </row>
    <row r="3" spans="2:39" ht="36" customHeight="1" thickBot="1">
      <c r="B3" s="15"/>
      <c r="C3" s="15"/>
      <c r="D3" s="15"/>
      <c r="E3" s="15"/>
      <c r="G3" s="848" t="s">
        <v>9</v>
      </c>
      <c r="H3" s="849"/>
      <c r="I3" s="849"/>
      <c r="J3" s="850"/>
      <c r="K3" s="851"/>
      <c r="L3" s="852"/>
      <c r="M3" s="852"/>
      <c r="N3" s="852"/>
      <c r="O3" s="852"/>
      <c r="P3" s="852"/>
      <c r="Q3" s="852"/>
      <c r="R3" s="853"/>
      <c r="S3" s="854" t="s">
        <v>10</v>
      </c>
      <c r="T3" s="850"/>
      <c r="U3" s="865"/>
      <c r="V3" s="866"/>
      <c r="W3" s="866"/>
      <c r="X3" s="866"/>
      <c r="Y3" s="866"/>
      <c r="Z3" s="866"/>
      <c r="AA3" s="867"/>
      <c r="AB3" s="854" t="s">
        <v>11</v>
      </c>
      <c r="AC3" s="849"/>
      <c r="AD3" s="850"/>
      <c r="AE3" s="868">
        <f>SUM(AL19+AL34)</f>
        <v>0</v>
      </c>
      <c r="AF3" s="869"/>
      <c r="AG3" s="869"/>
      <c r="AH3" s="869"/>
      <c r="AI3" s="869"/>
      <c r="AJ3" s="869"/>
      <c r="AK3" s="16"/>
      <c r="AL3" s="873" t="s">
        <v>2</v>
      </c>
      <c r="AM3" s="874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12" t="s">
        <v>0</v>
      </c>
      <c r="C5" s="810"/>
      <c r="D5" s="810"/>
      <c r="E5" s="810"/>
      <c r="F5" s="810"/>
      <c r="G5" s="810"/>
      <c r="H5" s="810"/>
      <c r="I5" s="812" t="s">
        <v>82</v>
      </c>
      <c r="J5" s="810"/>
      <c r="K5" s="810"/>
      <c r="L5" s="810"/>
      <c r="M5" s="810"/>
      <c r="N5" s="810"/>
      <c r="O5" s="810"/>
      <c r="P5" s="843"/>
      <c r="Q5" s="810" t="s">
        <v>12</v>
      </c>
      <c r="R5" s="810"/>
      <c r="S5" s="810"/>
      <c r="T5" s="810"/>
      <c r="U5" s="810"/>
      <c r="V5" s="810"/>
      <c r="W5" s="810"/>
      <c r="X5" s="810"/>
      <c r="Y5" s="812" t="s">
        <v>13</v>
      </c>
      <c r="Z5" s="810"/>
      <c r="AA5" s="810"/>
      <c r="AB5" s="810"/>
      <c r="AC5" s="810"/>
      <c r="AD5" s="810"/>
      <c r="AE5" s="810"/>
      <c r="AF5" s="855"/>
      <c r="AG5" s="810" t="s">
        <v>14</v>
      </c>
      <c r="AH5" s="810"/>
      <c r="AI5" s="810"/>
      <c r="AJ5" s="810"/>
      <c r="AK5" s="810"/>
      <c r="AL5" s="810"/>
      <c r="AM5" s="855"/>
    </row>
    <row r="6" spans="2:39" ht="24" customHeight="1">
      <c r="B6" s="856" t="s">
        <v>15</v>
      </c>
      <c r="C6" s="840"/>
      <c r="D6" s="841"/>
      <c r="E6" s="842" t="s">
        <v>16</v>
      </c>
      <c r="F6" s="840"/>
      <c r="G6" s="104"/>
      <c r="H6" s="14"/>
      <c r="I6" s="844" t="s">
        <v>15</v>
      </c>
      <c r="J6" s="845"/>
      <c r="K6" s="845"/>
      <c r="L6" s="847"/>
      <c r="M6" s="19" t="s">
        <v>16</v>
      </c>
      <c r="N6" s="21"/>
      <c r="O6" s="20"/>
      <c r="P6" s="22"/>
      <c r="Q6" s="840" t="s">
        <v>15</v>
      </c>
      <c r="R6" s="840"/>
      <c r="S6" s="840"/>
      <c r="T6" s="841"/>
      <c r="U6" s="842" t="s">
        <v>16</v>
      </c>
      <c r="V6" s="841"/>
      <c r="W6" s="14"/>
      <c r="X6" s="14"/>
      <c r="Y6" s="844" t="s">
        <v>15</v>
      </c>
      <c r="Z6" s="845"/>
      <c r="AA6" s="845"/>
      <c r="AB6" s="846" t="s">
        <v>16</v>
      </c>
      <c r="AC6" s="847"/>
      <c r="AD6" s="20"/>
      <c r="AE6" s="20"/>
      <c r="AF6" s="22"/>
      <c r="AG6" s="840" t="s">
        <v>15</v>
      </c>
      <c r="AH6" s="840"/>
      <c r="AI6" s="841"/>
      <c r="AJ6" s="842" t="s">
        <v>16</v>
      </c>
      <c r="AK6" s="841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28" t="s">
        <v>55</v>
      </c>
      <c r="H7" s="828"/>
      <c r="I7" s="76"/>
      <c r="J7" s="76"/>
      <c r="K7" s="829">
        <f>SUM(AJ19)</f>
        <v>13550</v>
      </c>
      <c r="L7" s="829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1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27" t="s">
        <v>78</v>
      </c>
      <c r="S8" s="827"/>
      <c r="T8" s="29"/>
      <c r="U8" s="292">
        <v>2850</v>
      </c>
      <c r="V8" s="32"/>
      <c r="W8" s="294"/>
      <c r="X8" s="30"/>
      <c r="Y8" s="29"/>
      <c r="Z8" s="54" t="s">
        <v>78</v>
      </c>
      <c r="AA8" s="32" t="s">
        <v>51</v>
      </c>
      <c r="AB8" s="298">
        <v>4700</v>
      </c>
      <c r="AC8" s="29"/>
      <c r="AD8" s="875"/>
      <c r="AE8" s="876"/>
      <c r="AF8" s="29"/>
      <c r="AG8" s="28"/>
      <c r="AH8" s="54" t="s">
        <v>79</v>
      </c>
      <c r="AI8" s="32"/>
      <c r="AJ8" s="298">
        <v>2350</v>
      </c>
      <c r="AK8" s="29"/>
      <c r="AL8" s="171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18"/>
      <c r="K9" s="818"/>
      <c r="L9" s="40"/>
      <c r="M9" s="117"/>
      <c r="N9" s="39"/>
      <c r="O9" s="35"/>
      <c r="P9" s="39"/>
      <c r="Q9" s="34"/>
      <c r="R9" s="818" t="s">
        <v>80</v>
      </c>
      <c r="S9" s="818"/>
      <c r="T9" s="39"/>
      <c r="U9" s="293">
        <v>550</v>
      </c>
      <c r="V9" s="40"/>
      <c r="W9" s="295"/>
      <c r="X9" s="37"/>
      <c r="Y9" s="39"/>
      <c r="Z9" s="64"/>
      <c r="AA9" s="40"/>
      <c r="AB9" s="117"/>
      <c r="AC9" s="39"/>
      <c r="AD9" s="877"/>
      <c r="AE9" s="878"/>
      <c r="AF9" s="39"/>
      <c r="AG9" s="34"/>
      <c r="AH9" s="830" t="s">
        <v>81</v>
      </c>
      <c r="AI9" s="831"/>
      <c r="AJ9" s="117">
        <v>1800</v>
      </c>
      <c r="AK9" s="39"/>
      <c r="AL9" s="173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18"/>
      <c r="K10" s="818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5"/>
      <c r="X10" s="37"/>
      <c r="Y10" s="39"/>
      <c r="Z10" s="62"/>
      <c r="AA10" s="40"/>
      <c r="AB10" s="65"/>
      <c r="AC10" s="39"/>
      <c r="AD10" s="877"/>
      <c r="AE10" s="878"/>
      <c r="AF10" s="39"/>
      <c r="AG10" s="34"/>
      <c r="AH10" s="39"/>
      <c r="AI10" s="40"/>
      <c r="AJ10" s="299"/>
      <c r="AK10" s="39"/>
      <c r="AL10" s="173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5"/>
      <c r="X11" s="37"/>
      <c r="Y11" s="39"/>
      <c r="Z11" s="62"/>
      <c r="AA11" s="40"/>
      <c r="AB11" s="65"/>
      <c r="AC11" s="39"/>
      <c r="AD11" s="877"/>
      <c r="AE11" s="878"/>
      <c r="AF11" s="39"/>
      <c r="AG11" s="34"/>
      <c r="AH11" s="38"/>
      <c r="AI11" s="40"/>
      <c r="AJ11" s="117"/>
      <c r="AK11" s="39"/>
      <c r="AL11" s="173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5"/>
      <c r="X12" s="37"/>
      <c r="Y12" s="39"/>
      <c r="Z12" s="62"/>
      <c r="AA12" s="40"/>
      <c r="AB12" s="65"/>
      <c r="AC12" s="39"/>
      <c r="AD12" s="877"/>
      <c r="AE12" s="878"/>
      <c r="AF12" s="39"/>
      <c r="AG12" s="34"/>
      <c r="AH12" s="38"/>
      <c r="AI12" s="40"/>
      <c r="AJ12" s="117"/>
      <c r="AK12" s="39"/>
      <c r="AL12" s="173"/>
      <c r="AM12" s="37"/>
    </row>
    <row r="13" spans="2:39" s="33" customFormat="1" ht="19.5" customHeight="1" thickBot="1">
      <c r="B13" s="823" t="s">
        <v>83</v>
      </c>
      <c r="C13" s="824"/>
      <c r="D13" s="824"/>
      <c r="E13" s="824"/>
      <c r="F13" s="824"/>
      <c r="G13" s="824"/>
      <c r="H13" s="825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5"/>
      <c r="X13" s="37"/>
      <c r="Y13" s="39"/>
      <c r="Z13" s="62"/>
      <c r="AA13" s="40"/>
      <c r="AB13" s="65"/>
      <c r="AC13" s="39"/>
      <c r="AD13" s="877"/>
      <c r="AE13" s="878"/>
      <c r="AF13" s="39"/>
      <c r="AG13" s="34"/>
      <c r="AH13" s="38"/>
      <c r="AI13" s="40"/>
      <c r="AJ13" s="117"/>
      <c r="AK13" s="39"/>
      <c r="AL13" s="173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5"/>
      <c r="X14" s="37"/>
      <c r="Y14" s="39"/>
      <c r="Z14" s="62"/>
      <c r="AA14" s="40"/>
      <c r="AB14" s="65"/>
      <c r="AC14" s="39"/>
      <c r="AD14" s="877"/>
      <c r="AE14" s="878"/>
      <c r="AF14" s="39"/>
      <c r="AG14" s="34"/>
      <c r="AH14" s="38"/>
      <c r="AI14" s="40"/>
      <c r="AJ14" s="117"/>
      <c r="AK14" s="39"/>
      <c r="AL14" s="173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5"/>
      <c r="X15" s="37"/>
      <c r="Y15" s="39"/>
      <c r="Z15" s="43"/>
      <c r="AA15" s="40"/>
      <c r="AB15" s="41"/>
      <c r="AC15" s="39"/>
      <c r="AD15" s="877"/>
      <c r="AE15" s="878"/>
      <c r="AF15" s="39"/>
      <c r="AG15" s="34"/>
      <c r="AH15" s="36"/>
      <c r="AI15" s="40"/>
      <c r="AJ15" s="80"/>
      <c r="AK15" s="39"/>
      <c r="AL15" s="173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6"/>
      <c r="X16" s="85"/>
      <c r="Y16" s="79"/>
      <c r="Z16" s="82"/>
      <c r="AA16" s="83"/>
      <c r="AB16" s="142"/>
      <c r="AC16" s="79"/>
      <c r="AD16" s="877"/>
      <c r="AE16" s="878"/>
      <c r="AF16" s="79"/>
      <c r="AG16" s="81"/>
      <c r="AH16" s="78"/>
      <c r="AI16" s="83"/>
      <c r="AJ16" s="84"/>
      <c r="AK16" s="79"/>
      <c r="AL16" s="169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6"/>
      <c r="X17" s="85"/>
      <c r="Y17" s="79"/>
      <c r="Z17" s="82"/>
      <c r="AA17" s="83"/>
      <c r="AB17" s="142"/>
      <c r="AC17" s="79"/>
      <c r="AD17" s="297"/>
      <c r="AE17" s="135"/>
      <c r="AF17" s="79"/>
      <c r="AG17" s="81"/>
      <c r="AH17" s="88"/>
      <c r="AI17" s="83"/>
      <c r="AJ17" s="84"/>
      <c r="AK17" s="79"/>
      <c r="AL17" s="169"/>
      <c r="AM17" s="85"/>
    </row>
    <row r="18" spans="2:39" s="33" customFormat="1" ht="19.5" customHeight="1" thickBot="1">
      <c r="B18" s="812" t="s">
        <v>3</v>
      </c>
      <c r="C18" s="810"/>
      <c r="D18" s="811"/>
      <c r="E18" s="71">
        <f>SUM(E8:E15)</f>
        <v>1300</v>
      </c>
      <c r="F18" s="90"/>
      <c r="G18" s="70">
        <f>SUM(G8+G14)</f>
        <v>0</v>
      </c>
      <c r="H18" s="116"/>
      <c r="I18" s="810"/>
      <c r="J18" s="810"/>
      <c r="K18" s="810"/>
      <c r="L18" s="811"/>
      <c r="M18" s="69"/>
      <c r="N18" s="109"/>
      <c r="O18" s="92"/>
      <c r="P18" s="109"/>
      <c r="Q18" s="812" t="s">
        <v>3</v>
      </c>
      <c r="R18" s="810"/>
      <c r="S18" s="810"/>
      <c r="T18" s="811"/>
      <c r="U18" s="71">
        <f>SUM(U8:U15)</f>
        <v>3400</v>
      </c>
      <c r="V18" s="107"/>
      <c r="W18" s="70">
        <f>SUM(W8:W17)</f>
        <v>0</v>
      </c>
      <c r="X18" s="108"/>
      <c r="Y18" s="810" t="s">
        <v>3</v>
      </c>
      <c r="Z18" s="810"/>
      <c r="AA18" s="811"/>
      <c r="AB18" s="69">
        <f>SUM(AB8:AB15)</f>
        <v>4700</v>
      </c>
      <c r="AC18" s="109"/>
      <c r="AD18" s="816">
        <f>SUM(AD8:AE17)</f>
        <v>0</v>
      </c>
      <c r="AE18" s="817"/>
      <c r="AF18" s="109"/>
      <c r="AG18" s="812" t="s">
        <v>3</v>
      </c>
      <c r="AH18" s="810"/>
      <c r="AI18" s="811"/>
      <c r="AJ18" s="69">
        <f>SUM(AJ8:AJ15)</f>
        <v>4150</v>
      </c>
      <c r="AK18" s="109"/>
      <c r="AL18" s="300"/>
      <c r="AM18" s="108"/>
    </row>
    <row r="19" spans="2:39" s="33" customFormat="1" ht="19.5" customHeight="1" thickBot="1">
      <c r="B19" s="110"/>
      <c r="C19" s="832" t="s">
        <v>85</v>
      </c>
      <c r="D19" s="832"/>
      <c r="E19" s="832"/>
      <c r="F19" s="25"/>
      <c r="G19" s="833" t="s">
        <v>55</v>
      </c>
      <c r="H19" s="833"/>
      <c r="I19" s="42"/>
      <c r="J19" s="42"/>
      <c r="K19" s="835">
        <f>AJ34</f>
        <v>14600</v>
      </c>
      <c r="L19" s="835"/>
      <c r="M19" s="838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13" t="s">
        <v>4</v>
      </c>
      <c r="AH19" s="814"/>
      <c r="AI19" s="815"/>
      <c r="AJ19" s="143">
        <f>E18+U18+AB18+AJ18</f>
        <v>13550</v>
      </c>
      <c r="AK19" s="144"/>
      <c r="AL19" s="175">
        <f>SUM(G18+W18+AD18+AL18)</f>
        <v>0</v>
      </c>
      <c r="AM19" s="145"/>
    </row>
    <row r="20" spans="2:39" ht="15.75" customHeight="1" thickBot="1">
      <c r="B20" s="23"/>
      <c r="C20" s="832"/>
      <c r="D20" s="832"/>
      <c r="E20" s="832"/>
      <c r="F20" s="25"/>
      <c r="G20" s="834"/>
      <c r="H20" s="834"/>
      <c r="I20" s="14"/>
      <c r="J20" s="14"/>
      <c r="K20" s="836"/>
      <c r="L20" s="837"/>
      <c r="M20" s="839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27" t="s">
        <v>86</v>
      </c>
      <c r="K21" s="827"/>
      <c r="L21" s="62"/>
      <c r="M21" s="293">
        <v>600</v>
      </c>
      <c r="N21" s="11"/>
      <c r="O21" s="290"/>
      <c r="P21" s="139"/>
      <c r="Q21" s="111"/>
      <c r="R21" s="827" t="s">
        <v>87</v>
      </c>
      <c r="S21" s="827"/>
      <c r="T21" s="13"/>
      <c r="U21" s="307">
        <v>1600</v>
      </c>
      <c r="V21" s="112"/>
      <c r="W21" s="172"/>
      <c r="X21" s="113"/>
      <c r="Y21" s="112"/>
      <c r="Z21" s="31" t="s">
        <v>87</v>
      </c>
      <c r="AA21" s="314" t="s">
        <v>281</v>
      </c>
      <c r="AB21" s="308">
        <v>1400</v>
      </c>
      <c r="AC21" s="13"/>
      <c r="AD21" s="875"/>
      <c r="AE21" s="876"/>
      <c r="AF21" s="113"/>
      <c r="AG21" s="112"/>
      <c r="AH21" s="31" t="s">
        <v>104</v>
      </c>
      <c r="AI21" s="112"/>
      <c r="AJ21" s="308">
        <v>2300</v>
      </c>
      <c r="AK21" s="13"/>
      <c r="AL21" s="311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18"/>
      <c r="K22" s="818"/>
      <c r="L22" s="62"/>
      <c r="M22" s="293"/>
      <c r="N22" s="60"/>
      <c r="O22" s="49"/>
      <c r="P22" s="62"/>
      <c r="Q22" s="59"/>
      <c r="R22" s="818" t="s">
        <v>88</v>
      </c>
      <c r="S22" s="818"/>
      <c r="U22" s="51">
        <v>150</v>
      </c>
      <c r="V22" s="62"/>
      <c r="W22" s="173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19"/>
      <c r="AE22" s="820"/>
      <c r="AF22" s="61"/>
      <c r="AG22" s="62"/>
      <c r="AH22" s="38" t="s">
        <v>105</v>
      </c>
      <c r="AI22" s="62"/>
      <c r="AJ22" s="47">
        <v>2950</v>
      </c>
      <c r="AK22" s="60"/>
      <c r="AL22" s="295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18"/>
      <c r="K23" s="818"/>
      <c r="L23" s="76"/>
      <c r="M23" s="146"/>
      <c r="N23" s="60"/>
      <c r="O23" s="49"/>
      <c r="P23" s="62"/>
      <c r="Q23" s="59"/>
      <c r="R23" s="818" t="s">
        <v>105</v>
      </c>
      <c r="S23" s="818"/>
      <c r="T23" s="60"/>
      <c r="U23" s="117">
        <v>850</v>
      </c>
      <c r="V23" s="62"/>
      <c r="W23" s="173"/>
      <c r="X23" s="61"/>
      <c r="Y23" s="62"/>
      <c r="Z23" s="38" t="s">
        <v>106</v>
      </c>
      <c r="AA23" s="62"/>
      <c r="AB23" s="47">
        <v>1100</v>
      </c>
      <c r="AC23" s="60"/>
      <c r="AD23" s="819"/>
      <c r="AE23" s="820"/>
      <c r="AF23" s="61"/>
      <c r="AG23" s="62"/>
      <c r="AH23" s="38" t="s">
        <v>89</v>
      </c>
      <c r="AI23" s="62"/>
      <c r="AJ23" s="47">
        <v>1100</v>
      </c>
      <c r="AK23" s="60"/>
      <c r="AL23" s="295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18"/>
      <c r="K24" s="818"/>
      <c r="L24" s="76"/>
      <c r="M24" s="146"/>
      <c r="N24" s="60"/>
      <c r="O24" s="49"/>
      <c r="P24" s="62"/>
      <c r="Q24" s="59"/>
      <c r="R24" s="818" t="s">
        <v>89</v>
      </c>
      <c r="S24" s="818"/>
      <c r="T24" s="60"/>
      <c r="U24" s="117">
        <v>850</v>
      </c>
      <c r="V24" s="62"/>
      <c r="W24" s="173"/>
      <c r="X24" s="61"/>
      <c r="Y24" s="62"/>
      <c r="Z24" s="38" t="s">
        <v>107</v>
      </c>
      <c r="AA24" s="62"/>
      <c r="AB24" s="47">
        <v>450</v>
      </c>
      <c r="AC24" s="60"/>
      <c r="AD24" s="819"/>
      <c r="AE24" s="820"/>
      <c r="AF24" s="61"/>
      <c r="AG24" s="62"/>
      <c r="AH24" s="38"/>
      <c r="AI24" s="62"/>
      <c r="AJ24" s="47"/>
      <c r="AK24" s="60"/>
      <c r="AL24" s="295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18"/>
      <c r="K25" s="818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3"/>
      <c r="X25" s="61"/>
      <c r="Y25" s="62"/>
      <c r="AB25" s="96"/>
      <c r="AC25" s="60"/>
      <c r="AD25" s="819"/>
      <c r="AE25" s="820"/>
      <c r="AF25" s="61"/>
      <c r="AG25" s="62"/>
      <c r="AH25" s="64"/>
      <c r="AI25" s="62"/>
      <c r="AJ25" s="47"/>
      <c r="AK25" s="60"/>
      <c r="AL25" s="295"/>
      <c r="AM25" s="61"/>
    </row>
    <row r="26" spans="2:39" ht="19.5" customHeight="1" thickBot="1">
      <c r="B26" s="823" t="s">
        <v>83</v>
      </c>
      <c r="C26" s="824"/>
      <c r="D26" s="824"/>
      <c r="E26" s="824"/>
      <c r="F26" s="824"/>
      <c r="G26" s="824"/>
      <c r="H26" s="825"/>
      <c r="I26" s="75"/>
      <c r="J26" s="818"/>
      <c r="K26" s="818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3"/>
      <c r="X26" s="61"/>
      <c r="Y26" s="62"/>
      <c r="Z26" s="43"/>
      <c r="AA26" s="62"/>
      <c r="AB26" s="124"/>
      <c r="AC26" s="60"/>
      <c r="AD26" s="819"/>
      <c r="AE26" s="820"/>
      <c r="AF26" s="61"/>
      <c r="AG26" s="62"/>
      <c r="AH26" s="43"/>
      <c r="AI26" s="62"/>
      <c r="AJ26" s="124"/>
      <c r="AK26" s="60"/>
      <c r="AL26" s="295"/>
      <c r="AM26" s="61"/>
    </row>
    <row r="27" spans="2:39" s="14" customFormat="1" ht="19.5" customHeight="1">
      <c r="B27" s="121"/>
      <c r="C27" s="63" t="s">
        <v>106</v>
      </c>
      <c r="E27" s="301">
        <v>400</v>
      </c>
      <c r="F27" s="21"/>
      <c r="G27" s="303"/>
      <c r="H27" s="22"/>
      <c r="I27" s="75"/>
      <c r="J27" s="818"/>
      <c r="K27" s="818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3"/>
      <c r="X27" s="61"/>
      <c r="Y27" s="62"/>
      <c r="Z27" s="43"/>
      <c r="AA27" s="62"/>
      <c r="AB27" s="124"/>
      <c r="AC27" s="60"/>
      <c r="AD27" s="819"/>
      <c r="AE27" s="820"/>
      <c r="AF27" s="61"/>
      <c r="AG27" s="62"/>
      <c r="AH27" s="43"/>
      <c r="AI27" s="62"/>
      <c r="AJ27" s="124"/>
      <c r="AK27" s="60"/>
      <c r="AL27" s="295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18"/>
      <c r="K28" s="818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3"/>
      <c r="X28" s="123"/>
      <c r="Y28" s="43"/>
      <c r="Z28" s="64"/>
      <c r="AA28" s="43"/>
      <c r="AB28" s="47"/>
      <c r="AC28" s="44"/>
      <c r="AD28" s="819"/>
      <c r="AE28" s="820"/>
      <c r="AF28" s="123"/>
      <c r="AG28" s="43"/>
      <c r="AH28" s="64"/>
      <c r="AI28" s="43"/>
      <c r="AJ28" s="47"/>
      <c r="AK28" s="44"/>
      <c r="AL28" s="295"/>
      <c r="AM28" s="123"/>
    </row>
    <row r="29" spans="2:39" s="125" customFormat="1" ht="19.5" customHeight="1">
      <c r="B29" s="23"/>
      <c r="E29" s="315"/>
      <c r="F29" s="66"/>
      <c r="G29" s="304"/>
      <c r="H29" s="27"/>
      <c r="I29" s="126"/>
      <c r="J29" s="826"/>
      <c r="K29" s="826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69"/>
      <c r="X29" s="130"/>
      <c r="Y29" s="82"/>
      <c r="Z29" s="89"/>
      <c r="AA29" s="82"/>
      <c r="AB29" s="87"/>
      <c r="AC29" s="129"/>
      <c r="AD29" s="819"/>
      <c r="AE29" s="820"/>
      <c r="AF29" s="130"/>
      <c r="AG29" s="82"/>
      <c r="AH29" s="89"/>
      <c r="AI29" s="82"/>
      <c r="AJ29" s="87"/>
      <c r="AK29" s="129"/>
      <c r="AL29" s="296"/>
      <c r="AM29" s="130"/>
    </row>
    <row r="30" spans="2:39" s="125" customFormat="1" ht="19.5" customHeight="1">
      <c r="B30" s="59"/>
      <c r="C30" s="43"/>
      <c r="D30" s="44"/>
      <c r="E30" s="315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69"/>
      <c r="X30" s="130"/>
      <c r="Y30" s="82"/>
      <c r="Z30" s="89"/>
      <c r="AA30" s="82"/>
      <c r="AB30" s="87"/>
      <c r="AC30" s="129"/>
      <c r="AD30" s="819"/>
      <c r="AE30" s="820"/>
      <c r="AF30" s="130"/>
      <c r="AG30" s="82"/>
      <c r="AH30" s="89"/>
      <c r="AI30" s="82"/>
      <c r="AJ30" s="87"/>
      <c r="AK30" s="129"/>
      <c r="AL30" s="296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69"/>
      <c r="X31" s="130"/>
      <c r="Y31" s="82"/>
      <c r="Z31" s="89"/>
      <c r="AA31" s="82"/>
      <c r="AB31" s="87"/>
      <c r="AC31" s="129"/>
      <c r="AD31" s="819"/>
      <c r="AE31" s="820"/>
      <c r="AF31" s="130"/>
      <c r="AG31" s="82"/>
      <c r="AH31" s="89"/>
      <c r="AI31" s="82"/>
      <c r="AJ31" s="87"/>
      <c r="AK31" s="129"/>
      <c r="AL31" s="296"/>
      <c r="AM31" s="130"/>
    </row>
    <row r="32" spans="2:39" ht="19.5" customHeight="1" thickBot="1">
      <c r="B32" s="75"/>
      <c r="C32" s="76"/>
      <c r="D32" s="98"/>
      <c r="E32" s="302"/>
      <c r="F32" s="76"/>
      <c r="G32" s="297"/>
      <c r="H32" s="77"/>
      <c r="I32" s="75"/>
      <c r="J32" s="76"/>
      <c r="K32" s="76"/>
      <c r="L32" s="76"/>
      <c r="M32" s="306"/>
      <c r="N32" s="98"/>
      <c r="O32" s="305"/>
      <c r="P32" s="77"/>
      <c r="Q32" s="75"/>
      <c r="R32" s="76"/>
      <c r="S32" s="76"/>
      <c r="T32" s="98"/>
      <c r="U32" s="302"/>
      <c r="V32" s="76"/>
      <c r="W32" s="310"/>
      <c r="X32" s="77"/>
      <c r="Y32" s="76"/>
      <c r="Z32" s="89"/>
      <c r="AA32" s="76"/>
      <c r="AB32" s="146"/>
      <c r="AC32" s="98"/>
      <c r="AD32" s="821"/>
      <c r="AE32" s="822"/>
      <c r="AF32" s="77"/>
      <c r="AG32" s="76"/>
      <c r="AH32" s="89"/>
      <c r="AI32" s="76"/>
      <c r="AJ32" s="146"/>
      <c r="AK32" s="98"/>
      <c r="AL32" s="296"/>
      <c r="AM32" s="77"/>
    </row>
    <row r="33" spans="2:39" ht="19.5" customHeight="1" thickBot="1">
      <c r="B33" s="812" t="s">
        <v>3</v>
      </c>
      <c r="C33" s="810"/>
      <c r="D33" s="811"/>
      <c r="E33" s="71">
        <f>SUM(E27:E32)</f>
        <v>650</v>
      </c>
      <c r="F33" s="90"/>
      <c r="G33" s="70">
        <f>SUM(G27:G32)</f>
        <v>0</v>
      </c>
      <c r="H33" s="91"/>
      <c r="I33" s="812" t="s">
        <v>3</v>
      </c>
      <c r="J33" s="810"/>
      <c r="K33" s="810"/>
      <c r="L33" s="811"/>
      <c r="M33" s="69">
        <f>SUM(M21:M32)</f>
        <v>600</v>
      </c>
      <c r="N33" s="109"/>
      <c r="O33" s="92">
        <f>SUM(O21:O32)</f>
        <v>0</v>
      </c>
      <c r="P33" s="108"/>
      <c r="Q33" s="812" t="s">
        <v>3</v>
      </c>
      <c r="R33" s="810"/>
      <c r="S33" s="810"/>
      <c r="T33" s="811"/>
      <c r="U33" s="71">
        <f>SUM(U21:U32)</f>
        <v>3450</v>
      </c>
      <c r="V33" s="107"/>
      <c r="W33" s="309">
        <f>SUM(W21:W32)</f>
        <v>0</v>
      </c>
      <c r="X33" s="108"/>
      <c r="Y33" s="810" t="s">
        <v>3</v>
      </c>
      <c r="Z33" s="810"/>
      <c r="AA33" s="811"/>
      <c r="AB33" s="69">
        <f>SUM(AB21:AB32)</f>
        <v>3550</v>
      </c>
      <c r="AC33" s="109"/>
      <c r="AD33" s="816">
        <f>SUM(AD21:AE32)</f>
        <v>0</v>
      </c>
      <c r="AE33" s="817"/>
      <c r="AF33" s="109"/>
      <c r="AG33" s="812" t="s">
        <v>3</v>
      </c>
      <c r="AH33" s="810"/>
      <c r="AI33" s="811"/>
      <c r="AJ33" s="69">
        <f>SUM(AJ21:AJ32)</f>
        <v>6350</v>
      </c>
      <c r="AK33" s="109"/>
      <c r="AL33" s="300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13" t="s">
        <v>4</v>
      </c>
      <c r="AH34" s="814"/>
      <c r="AI34" s="815"/>
      <c r="AJ34" s="101">
        <f>E33+M33+U33+AB33+AJ33</f>
        <v>14600</v>
      </c>
      <c r="AK34" s="72"/>
      <c r="AL34" s="309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3789062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25390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00390625" style="316" customWidth="1"/>
    <col min="24" max="24" width="1.12109375" style="316" customWidth="1"/>
    <col min="25" max="25" width="7.25390625" style="316" customWidth="1"/>
    <col min="26" max="26" width="7.875" style="316" customWidth="1"/>
    <col min="27" max="27" width="1.37890625" style="316" customWidth="1"/>
    <col min="28" max="44" width="9.625" style="316" customWidth="1"/>
    <col min="45" max="16384" width="9.00390625" style="316" customWidth="1"/>
  </cols>
  <sheetData>
    <row r="1" spans="7:114" ht="8.2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DJ1" s="317"/>
    </row>
    <row r="2" spans="2:150" ht="30" customHeight="1">
      <c r="B2" s="477" t="s">
        <v>273</v>
      </c>
      <c r="C2" s="477"/>
      <c r="D2" s="477"/>
      <c r="E2" s="708" t="s">
        <v>6</v>
      </c>
      <c r="F2" s="728"/>
      <c r="G2" s="729">
        <f>'岐阜県集計表'!E2</f>
        <v>0</v>
      </c>
      <c r="H2" s="729"/>
      <c r="I2" s="729"/>
      <c r="J2" s="729"/>
      <c r="K2" s="729"/>
      <c r="L2" s="729"/>
      <c r="M2" s="730" t="s">
        <v>7</v>
      </c>
      <c r="N2" s="731"/>
      <c r="O2" s="732">
        <f>'岐阜県集計表'!J2</f>
        <v>0</v>
      </c>
      <c r="P2" s="733"/>
      <c r="Q2" s="733"/>
      <c r="R2" s="733"/>
      <c r="S2" s="734"/>
      <c r="T2" s="708" t="s">
        <v>8</v>
      </c>
      <c r="U2" s="728"/>
      <c r="V2" s="735">
        <f>'岐阜県集計表'!N2</f>
        <v>0</v>
      </c>
      <c r="W2" s="729"/>
      <c r="X2" s="729"/>
      <c r="Y2" s="729"/>
      <c r="Z2" s="736"/>
      <c r="ET2" s="317"/>
    </row>
    <row r="3" spans="1:26" ht="30" customHeight="1">
      <c r="A3" s="317"/>
      <c r="B3" s="478"/>
      <c r="C3" s="478"/>
      <c r="D3" s="478"/>
      <c r="E3" s="724" t="s">
        <v>9</v>
      </c>
      <c r="F3" s="725"/>
      <c r="G3" s="715">
        <f>'岐阜県集計表'!E3</f>
        <v>0</v>
      </c>
      <c r="H3" s="715"/>
      <c r="I3" s="715"/>
      <c r="J3" s="715"/>
      <c r="K3" s="715"/>
      <c r="L3" s="715"/>
      <c r="M3" s="716" t="s">
        <v>10</v>
      </c>
      <c r="N3" s="717"/>
      <c r="O3" s="721">
        <f>'岐阜県集計表'!J3</f>
        <v>0</v>
      </c>
      <c r="P3" s="722"/>
      <c r="Q3" s="722"/>
      <c r="R3" s="722"/>
      <c r="S3" s="723"/>
      <c r="T3" s="724" t="s">
        <v>11</v>
      </c>
      <c r="U3" s="725"/>
      <c r="V3" s="726">
        <f>SUM(O4+O19+O27)</f>
        <v>0</v>
      </c>
      <c r="W3" s="727"/>
      <c r="X3" s="727"/>
      <c r="Y3" s="727"/>
      <c r="Z3" s="479" t="s">
        <v>2</v>
      </c>
    </row>
    <row r="4" spans="2:27" ht="30" customHeight="1">
      <c r="B4" s="317" t="s">
        <v>292</v>
      </c>
      <c r="C4" s="707" t="s">
        <v>427</v>
      </c>
      <c r="D4" s="707"/>
      <c r="E4" s="707"/>
      <c r="F4" s="705" t="s">
        <v>17</v>
      </c>
      <c r="G4" s="705"/>
      <c r="H4" s="706">
        <f>SUM(E18+J18+O18+T18+Y18)</f>
        <v>46950</v>
      </c>
      <c r="I4" s="705"/>
      <c r="J4" s="160" t="s">
        <v>2</v>
      </c>
      <c r="K4" s="160" t="s">
        <v>275</v>
      </c>
      <c r="L4" s="161"/>
      <c r="M4" s="482" t="s">
        <v>274</v>
      </c>
      <c r="N4" s="161"/>
      <c r="O4" s="718">
        <f>SUM(F18+K18+P18+U18+Z18)</f>
        <v>0</v>
      </c>
      <c r="P4" s="719"/>
      <c r="Q4" s="720" t="s">
        <v>2</v>
      </c>
      <c r="R4" s="720"/>
      <c r="S4" s="317"/>
      <c r="T4" s="323"/>
      <c r="U4" s="323"/>
      <c r="V4" s="317"/>
      <c r="W4" s="317"/>
      <c r="X4" s="317"/>
      <c r="Y4" s="317"/>
      <c r="Z4" s="317"/>
      <c r="AA4" s="317"/>
    </row>
    <row r="5" spans="2:26" ht="18" customHeight="1">
      <c r="B5" s="708" t="s">
        <v>278</v>
      </c>
      <c r="C5" s="703"/>
      <c r="D5" s="703"/>
      <c r="E5" s="703"/>
      <c r="F5" s="332" t="s">
        <v>276</v>
      </c>
      <c r="G5" s="703" t="s">
        <v>279</v>
      </c>
      <c r="H5" s="703"/>
      <c r="I5" s="703"/>
      <c r="J5" s="704"/>
      <c r="K5" s="319" t="s">
        <v>276</v>
      </c>
      <c r="L5" s="708" t="s">
        <v>280</v>
      </c>
      <c r="M5" s="703"/>
      <c r="N5" s="703"/>
      <c r="O5" s="703"/>
      <c r="P5" s="332" t="s">
        <v>276</v>
      </c>
      <c r="Q5" s="708" t="s">
        <v>351</v>
      </c>
      <c r="R5" s="703"/>
      <c r="S5" s="703"/>
      <c r="T5" s="703"/>
      <c r="U5" s="332" t="s">
        <v>276</v>
      </c>
      <c r="V5" s="703" t="s">
        <v>277</v>
      </c>
      <c r="W5" s="703"/>
      <c r="X5" s="703"/>
      <c r="Y5" s="704"/>
      <c r="Z5" s="321" t="s">
        <v>276</v>
      </c>
    </row>
    <row r="6" spans="2:26" ht="18" customHeight="1">
      <c r="B6" s="326"/>
      <c r="C6" s="583" t="s">
        <v>430</v>
      </c>
      <c r="D6" s="584" t="s">
        <v>833</v>
      </c>
      <c r="E6" s="377">
        <v>2800</v>
      </c>
      <c r="F6" s="580"/>
      <c r="G6" s="318"/>
      <c r="H6" s="415"/>
      <c r="I6" s="485"/>
      <c r="J6" s="361"/>
      <c r="K6" s="423"/>
      <c r="L6" s="326"/>
      <c r="M6" s="424" t="s">
        <v>440</v>
      </c>
      <c r="N6" s="486"/>
      <c r="O6" s="377">
        <v>1000</v>
      </c>
      <c r="P6" s="580"/>
      <c r="Q6" s="326"/>
      <c r="R6" s="426" t="s">
        <v>444</v>
      </c>
      <c r="S6" s="485" t="s">
        <v>655</v>
      </c>
      <c r="T6" s="441">
        <v>2150</v>
      </c>
      <c r="U6" s="580"/>
      <c r="V6" s="362"/>
      <c r="W6" s="380" t="s">
        <v>434</v>
      </c>
      <c r="X6" s="360"/>
      <c r="Y6" s="377">
        <v>300</v>
      </c>
      <c r="Z6" s="580"/>
    </row>
    <row r="7" spans="2:26" ht="18" customHeight="1">
      <c r="B7" s="328"/>
      <c r="C7" s="439" t="s">
        <v>431</v>
      </c>
      <c r="D7" s="480" t="s">
        <v>664</v>
      </c>
      <c r="E7" s="375">
        <v>6950</v>
      </c>
      <c r="F7" s="577"/>
      <c r="G7" s="329"/>
      <c r="H7" s="381"/>
      <c r="I7" s="484"/>
      <c r="J7" s="365"/>
      <c r="K7" s="333"/>
      <c r="L7" s="328"/>
      <c r="M7" s="390" t="s">
        <v>443</v>
      </c>
      <c r="N7" s="487"/>
      <c r="O7" s="375">
        <v>350</v>
      </c>
      <c r="P7" s="577"/>
      <c r="Q7" s="328"/>
      <c r="R7" s="430" t="s">
        <v>440</v>
      </c>
      <c r="S7" s="484" t="s">
        <v>655</v>
      </c>
      <c r="T7" s="375">
        <v>2900</v>
      </c>
      <c r="U7" s="577"/>
      <c r="V7" s="366"/>
      <c r="W7" s="381" t="s">
        <v>446</v>
      </c>
      <c r="X7" s="364"/>
      <c r="Y7" s="375">
        <v>600</v>
      </c>
      <c r="Z7" s="577"/>
    </row>
    <row r="8" spans="2:26" ht="18" customHeight="1">
      <c r="B8" s="328"/>
      <c r="C8" s="439" t="s">
        <v>432</v>
      </c>
      <c r="D8" s="480" t="s">
        <v>664</v>
      </c>
      <c r="E8" s="375">
        <v>1900</v>
      </c>
      <c r="F8" s="577"/>
      <c r="G8" s="329"/>
      <c r="H8" s="381"/>
      <c r="I8" s="484"/>
      <c r="J8" s="365"/>
      <c r="K8" s="333"/>
      <c r="L8" s="328"/>
      <c r="M8" s="390"/>
      <c r="N8" s="487"/>
      <c r="O8" s="375"/>
      <c r="P8" s="578"/>
      <c r="Q8" s="328"/>
      <c r="R8" s="390" t="s">
        <v>434</v>
      </c>
      <c r="S8" s="487" t="s">
        <v>654</v>
      </c>
      <c r="T8" s="375">
        <v>1950</v>
      </c>
      <c r="U8" s="577"/>
      <c r="V8" s="394"/>
      <c r="W8" s="390" t="s">
        <v>431</v>
      </c>
      <c r="X8" s="376"/>
      <c r="Y8" s="375">
        <v>600</v>
      </c>
      <c r="Z8" s="577"/>
    </row>
    <row r="9" spans="2:26" ht="18" customHeight="1">
      <c r="B9" s="328"/>
      <c r="C9" s="390" t="s">
        <v>433</v>
      </c>
      <c r="D9" s="487" t="s">
        <v>833</v>
      </c>
      <c r="E9" s="375">
        <v>950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606"/>
      <c r="Q9" s="328"/>
      <c r="R9" s="390" t="s">
        <v>441</v>
      </c>
      <c r="S9" s="487" t="s">
        <v>654</v>
      </c>
      <c r="T9" s="375">
        <v>1500</v>
      </c>
      <c r="U9" s="577"/>
      <c r="V9" s="366"/>
      <c r="W9" s="381"/>
      <c r="X9" s="364"/>
      <c r="Y9" s="365"/>
      <c r="Z9" s="608"/>
    </row>
    <row r="10" spans="2:26" ht="18" customHeight="1">
      <c r="B10" s="328"/>
      <c r="C10" s="390" t="s">
        <v>434</v>
      </c>
      <c r="D10" s="480" t="s">
        <v>664</v>
      </c>
      <c r="E10" s="375">
        <v>950</v>
      </c>
      <c r="F10" s="577"/>
      <c r="G10" s="329"/>
      <c r="H10" s="381"/>
      <c r="I10" s="484"/>
      <c r="J10" s="393"/>
      <c r="K10" s="333"/>
      <c r="L10" s="328"/>
      <c r="M10" s="390"/>
      <c r="N10" s="376"/>
      <c r="O10" s="375"/>
      <c r="P10" s="388"/>
      <c r="Q10" s="328"/>
      <c r="R10" s="390" t="s">
        <v>445</v>
      </c>
      <c r="S10" s="487" t="s">
        <v>655</v>
      </c>
      <c r="T10" s="375">
        <v>1350</v>
      </c>
      <c r="U10" s="577"/>
      <c r="V10" s="394"/>
      <c r="W10" s="390"/>
      <c r="X10" s="376"/>
      <c r="Y10" s="375"/>
      <c r="Z10" s="330"/>
    </row>
    <row r="11" spans="2:26" ht="18" customHeight="1">
      <c r="B11" s="328"/>
      <c r="C11" s="390" t="s">
        <v>435</v>
      </c>
      <c r="D11" s="487" t="s">
        <v>840</v>
      </c>
      <c r="E11" s="375">
        <v>2500</v>
      </c>
      <c r="F11" s="577"/>
      <c r="G11" s="329"/>
      <c r="H11" s="381"/>
      <c r="I11" s="484"/>
      <c r="J11" s="367"/>
      <c r="K11" s="333"/>
      <c r="L11" s="328"/>
      <c r="M11" s="381"/>
      <c r="N11" s="488"/>
      <c r="O11" s="365"/>
      <c r="P11" s="388"/>
      <c r="Q11" s="328"/>
      <c r="R11" s="390" t="s">
        <v>442</v>
      </c>
      <c r="S11" s="489" t="s">
        <v>654</v>
      </c>
      <c r="T11" s="375">
        <v>2050</v>
      </c>
      <c r="U11" s="577"/>
      <c r="V11" s="394"/>
      <c r="W11" s="390"/>
      <c r="X11" s="376"/>
      <c r="Y11" s="375"/>
      <c r="Z11" s="330"/>
    </row>
    <row r="12" spans="2:26" ht="18" customHeight="1">
      <c r="B12" s="328"/>
      <c r="C12" s="390" t="s">
        <v>436</v>
      </c>
      <c r="D12" s="487" t="s">
        <v>841</v>
      </c>
      <c r="E12" s="375">
        <v>4600</v>
      </c>
      <c r="F12" s="577"/>
      <c r="G12" s="329"/>
      <c r="H12" s="381"/>
      <c r="I12" s="484"/>
      <c r="J12" s="367"/>
      <c r="K12" s="333"/>
      <c r="L12" s="328"/>
      <c r="M12" s="381"/>
      <c r="N12" s="488"/>
      <c r="O12" s="365"/>
      <c r="P12" s="388"/>
      <c r="Q12" s="328"/>
      <c r="R12" s="390" t="s">
        <v>439</v>
      </c>
      <c r="S12" s="489" t="s">
        <v>291</v>
      </c>
      <c r="T12" s="375">
        <v>550</v>
      </c>
      <c r="U12" s="577"/>
      <c r="V12" s="394"/>
      <c r="W12" s="881"/>
      <c r="X12" s="882"/>
      <c r="Y12" s="375"/>
      <c r="Z12" s="330"/>
    </row>
    <row r="13" spans="2:26" ht="18" customHeight="1">
      <c r="B13" s="328"/>
      <c r="C13" s="390" t="s">
        <v>437</v>
      </c>
      <c r="D13" s="487" t="s">
        <v>842</v>
      </c>
      <c r="E13" s="375">
        <v>4300</v>
      </c>
      <c r="F13" s="577"/>
      <c r="G13" s="329"/>
      <c r="H13" s="381"/>
      <c r="I13" s="484"/>
      <c r="J13" s="367"/>
      <c r="K13" s="333"/>
      <c r="L13" s="328"/>
      <c r="M13" s="381"/>
      <c r="N13" s="488"/>
      <c r="O13" s="365"/>
      <c r="P13" s="388"/>
      <c r="Q13" s="328"/>
      <c r="R13" s="390"/>
      <c r="S13" s="489"/>
      <c r="T13" s="375"/>
      <c r="U13" s="607"/>
      <c r="V13" s="394"/>
      <c r="W13" s="390"/>
      <c r="X13" s="376"/>
      <c r="Y13" s="375"/>
      <c r="Z13" s="330"/>
    </row>
    <row r="14" spans="2:26" ht="18" customHeight="1">
      <c r="B14" s="328"/>
      <c r="C14" s="390" t="s">
        <v>438</v>
      </c>
      <c r="D14" s="487" t="s">
        <v>843</v>
      </c>
      <c r="E14" s="375">
        <v>3050</v>
      </c>
      <c r="F14" s="577"/>
      <c r="G14" s="329"/>
      <c r="H14" s="381"/>
      <c r="I14" s="484"/>
      <c r="J14" s="367"/>
      <c r="K14" s="333"/>
      <c r="L14" s="328"/>
      <c r="M14" s="381"/>
      <c r="N14" s="488"/>
      <c r="O14" s="365"/>
      <c r="P14" s="388"/>
      <c r="Q14" s="328"/>
      <c r="R14" s="390"/>
      <c r="S14" s="489"/>
      <c r="T14" s="375"/>
      <c r="U14" s="471"/>
      <c r="V14" s="394"/>
      <c r="W14" s="390"/>
      <c r="X14" s="376"/>
      <c r="Y14" s="375"/>
      <c r="Z14" s="330"/>
    </row>
    <row r="15" spans="2:26" ht="18" customHeight="1">
      <c r="B15" s="328"/>
      <c r="C15" s="390" t="s">
        <v>693</v>
      </c>
      <c r="D15" s="487" t="s">
        <v>837</v>
      </c>
      <c r="E15" s="375">
        <v>2500</v>
      </c>
      <c r="F15" s="577"/>
      <c r="G15" s="329"/>
      <c r="H15" s="381"/>
      <c r="I15" s="484"/>
      <c r="J15" s="367"/>
      <c r="K15" s="333"/>
      <c r="L15" s="328"/>
      <c r="M15" s="381"/>
      <c r="N15" s="488"/>
      <c r="O15" s="365"/>
      <c r="P15" s="388"/>
      <c r="Q15" s="328"/>
      <c r="R15" s="390"/>
      <c r="S15" s="489"/>
      <c r="T15" s="375"/>
      <c r="U15" s="471"/>
      <c r="V15" s="394"/>
      <c r="W15" s="390"/>
      <c r="X15" s="376"/>
      <c r="Y15" s="375"/>
      <c r="Z15" s="330"/>
    </row>
    <row r="16" spans="2:26" ht="18" customHeight="1">
      <c r="B16" s="328"/>
      <c r="C16" s="390" t="s">
        <v>439</v>
      </c>
      <c r="D16" s="487" t="s">
        <v>839</v>
      </c>
      <c r="E16" s="375">
        <v>1150</v>
      </c>
      <c r="F16" s="577"/>
      <c r="G16" s="329"/>
      <c r="H16" s="381"/>
      <c r="I16" s="484"/>
      <c r="J16" s="367"/>
      <c r="K16" s="333"/>
      <c r="L16" s="328"/>
      <c r="M16" s="381"/>
      <c r="N16" s="488"/>
      <c r="O16" s="36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8" customHeight="1">
      <c r="B17" s="326"/>
      <c r="C17" s="386"/>
      <c r="D17" s="585"/>
      <c r="E17" s="370"/>
      <c r="F17" s="327"/>
      <c r="G17" s="320"/>
      <c r="H17" s="382"/>
      <c r="I17" s="387"/>
      <c r="J17" s="374"/>
      <c r="K17" s="324"/>
      <c r="L17" s="325"/>
      <c r="M17" s="373"/>
      <c r="N17" s="369"/>
      <c r="O17" s="374"/>
      <c r="P17" s="392"/>
      <c r="Q17" s="325"/>
      <c r="R17" s="386"/>
      <c r="S17" s="379"/>
      <c r="T17" s="370"/>
      <c r="U17" s="392"/>
      <c r="V17" s="395"/>
      <c r="W17" s="371"/>
      <c r="X17" s="372"/>
      <c r="Y17" s="370"/>
      <c r="Z17" s="327"/>
    </row>
    <row r="18" spans="2:26" ht="18" customHeight="1">
      <c r="B18" s="708" t="s">
        <v>3</v>
      </c>
      <c r="C18" s="740"/>
      <c r="D18" s="741"/>
      <c r="E18" s="331">
        <f>SUM(E6:E16)</f>
        <v>31650</v>
      </c>
      <c r="F18" s="327">
        <f>SUM(F6:F16)</f>
        <v>0</v>
      </c>
      <c r="G18" s="739" t="s">
        <v>3</v>
      </c>
      <c r="H18" s="739"/>
      <c r="I18" s="739"/>
      <c r="J18" s="331">
        <f>SUM(J6:J16)</f>
        <v>0</v>
      </c>
      <c r="K18" s="324">
        <f>SUM(K6:K16)</f>
        <v>0</v>
      </c>
      <c r="L18" s="724" t="s">
        <v>3</v>
      </c>
      <c r="M18" s="739"/>
      <c r="N18" s="739"/>
      <c r="O18" s="331">
        <f>SUM(O6:O16)</f>
        <v>1350</v>
      </c>
      <c r="P18" s="327">
        <f>SUM(P6:P16)</f>
        <v>0</v>
      </c>
      <c r="Q18" s="724" t="s">
        <v>3</v>
      </c>
      <c r="R18" s="739"/>
      <c r="S18" s="739"/>
      <c r="T18" s="331">
        <f>SUM(T6:T16)</f>
        <v>12450</v>
      </c>
      <c r="U18" s="327">
        <f>SUM(U6:U16)</f>
        <v>0</v>
      </c>
      <c r="V18" s="739" t="s">
        <v>3</v>
      </c>
      <c r="W18" s="739"/>
      <c r="X18" s="739"/>
      <c r="Y18" s="331">
        <f>SUM(Y6:Y16)</f>
        <v>1500</v>
      </c>
      <c r="Z18" s="327">
        <f>SUM(Z6:Z16)</f>
        <v>0</v>
      </c>
    </row>
    <row r="19" spans="2:27" ht="30" customHeight="1">
      <c r="B19" s="317" t="s">
        <v>461</v>
      </c>
      <c r="C19" s="707" t="s">
        <v>428</v>
      </c>
      <c r="D19" s="707"/>
      <c r="E19" s="707"/>
      <c r="F19" s="705" t="s">
        <v>17</v>
      </c>
      <c r="G19" s="705"/>
      <c r="H19" s="706">
        <f>SUM(E26+J26+O26+T26+Y26)</f>
        <v>8850</v>
      </c>
      <c r="I19" s="705"/>
      <c r="J19" s="160" t="s">
        <v>2</v>
      </c>
      <c r="K19" s="160" t="s">
        <v>275</v>
      </c>
      <c r="L19" s="161"/>
      <c r="M19" s="482" t="s">
        <v>274</v>
      </c>
      <c r="N19" s="161"/>
      <c r="O19" s="718">
        <f>SUM(F26+K26+P26+U26+Z26)</f>
        <v>0</v>
      </c>
      <c r="P19" s="719"/>
      <c r="Q19" s="720" t="s">
        <v>2</v>
      </c>
      <c r="R19" s="720"/>
      <c r="S19" s="317"/>
      <c r="T19" s="323"/>
      <c r="U19" s="323"/>
      <c r="V19" s="317"/>
      <c r="W19" s="317"/>
      <c r="X19" s="317"/>
      <c r="Y19" s="317"/>
      <c r="Z19" s="317"/>
      <c r="AA19" s="317"/>
    </row>
    <row r="20" spans="2:26" ht="18" customHeight="1">
      <c r="B20" s="708" t="s">
        <v>278</v>
      </c>
      <c r="C20" s="703"/>
      <c r="D20" s="703"/>
      <c r="E20" s="703"/>
      <c r="F20" s="332" t="s">
        <v>276</v>
      </c>
      <c r="G20" s="703" t="s">
        <v>279</v>
      </c>
      <c r="H20" s="703"/>
      <c r="I20" s="703"/>
      <c r="J20" s="704"/>
      <c r="K20" s="319" t="s">
        <v>276</v>
      </c>
      <c r="L20" s="708" t="s">
        <v>280</v>
      </c>
      <c r="M20" s="703"/>
      <c r="N20" s="703"/>
      <c r="O20" s="703"/>
      <c r="P20" s="332" t="s">
        <v>276</v>
      </c>
      <c r="Q20" s="708" t="s">
        <v>351</v>
      </c>
      <c r="R20" s="703"/>
      <c r="S20" s="703"/>
      <c r="T20" s="703"/>
      <c r="U20" s="332" t="s">
        <v>276</v>
      </c>
      <c r="V20" s="703" t="s">
        <v>277</v>
      </c>
      <c r="W20" s="703"/>
      <c r="X20" s="703"/>
      <c r="Y20" s="704"/>
      <c r="Z20" s="321" t="s">
        <v>276</v>
      </c>
    </row>
    <row r="21" spans="2:26" ht="18" customHeight="1">
      <c r="B21" s="326"/>
      <c r="C21" s="586" t="s">
        <v>824</v>
      </c>
      <c r="D21" s="587" t="s">
        <v>834</v>
      </c>
      <c r="E21" s="377">
        <v>1250</v>
      </c>
      <c r="F21" s="580"/>
      <c r="G21" s="318"/>
      <c r="H21" s="433"/>
      <c r="I21" s="364"/>
      <c r="J21" s="361"/>
      <c r="K21" s="423"/>
      <c r="L21" s="326"/>
      <c r="M21" s="390"/>
      <c r="N21" s="489"/>
      <c r="O21" s="375"/>
      <c r="P21" s="579"/>
      <c r="Q21" s="326"/>
      <c r="R21" s="415" t="s">
        <v>449</v>
      </c>
      <c r="S21" s="474" t="s">
        <v>654</v>
      </c>
      <c r="T21" s="441">
        <v>1000</v>
      </c>
      <c r="U21" s="580"/>
      <c r="V21" s="362"/>
      <c r="W21" s="381" t="s">
        <v>451</v>
      </c>
      <c r="X21" s="364"/>
      <c r="Y21" s="375">
        <v>350</v>
      </c>
      <c r="Z21" s="580"/>
    </row>
    <row r="22" spans="2:26" ht="18" customHeight="1">
      <c r="B22" s="328"/>
      <c r="C22" s="439" t="s">
        <v>825</v>
      </c>
      <c r="D22" s="480" t="s">
        <v>834</v>
      </c>
      <c r="E22" s="375">
        <v>1800</v>
      </c>
      <c r="F22" s="577"/>
      <c r="G22" s="329"/>
      <c r="H22" s="381"/>
      <c r="I22" s="364"/>
      <c r="J22" s="365"/>
      <c r="K22" s="333"/>
      <c r="L22" s="328"/>
      <c r="M22" s="390"/>
      <c r="N22" s="489"/>
      <c r="O22" s="375"/>
      <c r="P22" s="388"/>
      <c r="Q22" s="328"/>
      <c r="R22" s="381" t="s">
        <v>450</v>
      </c>
      <c r="S22" s="475" t="s">
        <v>354</v>
      </c>
      <c r="T22" s="375">
        <v>650</v>
      </c>
      <c r="U22" s="577"/>
      <c r="V22" s="366"/>
      <c r="W22" s="381"/>
      <c r="X22" s="364"/>
      <c r="Y22" s="375"/>
      <c r="Z22" s="609"/>
    </row>
    <row r="23" spans="2:26" ht="18" customHeight="1">
      <c r="B23" s="328"/>
      <c r="C23" s="439" t="s">
        <v>447</v>
      </c>
      <c r="D23" s="487" t="s">
        <v>837</v>
      </c>
      <c r="E23" s="375">
        <v>2500</v>
      </c>
      <c r="F23" s="577"/>
      <c r="G23" s="329"/>
      <c r="H23" s="381"/>
      <c r="I23" s="364"/>
      <c r="J23" s="365"/>
      <c r="K23" s="333"/>
      <c r="L23" s="328"/>
      <c r="M23" s="390"/>
      <c r="N23" s="489"/>
      <c r="O23" s="375"/>
      <c r="P23" s="471"/>
      <c r="Q23" s="328"/>
      <c r="R23" s="436"/>
      <c r="S23" s="492"/>
      <c r="T23" s="581"/>
      <c r="U23" s="606"/>
      <c r="V23" s="366"/>
      <c r="W23" s="381"/>
      <c r="X23" s="364"/>
      <c r="Y23" s="365"/>
      <c r="Z23" s="330"/>
    </row>
    <row r="24" spans="2:26" ht="18" customHeight="1">
      <c r="B24" s="328"/>
      <c r="C24" s="439" t="s">
        <v>448</v>
      </c>
      <c r="D24" s="487" t="s">
        <v>837</v>
      </c>
      <c r="E24" s="375">
        <v>1300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388"/>
      <c r="V24" s="366"/>
      <c r="W24" s="381"/>
      <c r="X24" s="364"/>
      <c r="Y24" s="365"/>
      <c r="Z24" s="330"/>
    </row>
    <row r="25" spans="2:26" ht="18" customHeight="1">
      <c r="B25" s="326"/>
      <c r="C25" s="386"/>
      <c r="D25" s="588"/>
      <c r="E25" s="370"/>
      <c r="F25" s="327"/>
      <c r="G25" s="320"/>
      <c r="H25" s="382"/>
      <c r="I25" s="369"/>
      <c r="J25" s="374"/>
      <c r="K25" s="324"/>
      <c r="L25" s="325"/>
      <c r="M25" s="373"/>
      <c r="N25" s="369"/>
      <c r="O25" s="370"/>
      <c r="P25" s="392"/>
      <c r="Q25" s="325"/>
      <c r="R25" s="386"/>
      <c r="S25" s="372"/>
      <c r="T25" s="370"/>
      <c r="U25" s="392"/>
      <c r="V25" s="384"/>
      <c r="W25" s="373"/>
      <c r="X25" s="369"/>
      <c r="Y25" s="374"/>
      <c r="Z25" s="327"/>
    </row>
    <row r="26" spans="2:26" ht="18" customHeight="1">
      <c r="B26" s="708" t="s">
        <v>3</v>
      </c>
      <c r="C26" s="740"/>
      <c r="D26" s="741"/>
      <c r="E26" s="331">
        <f>SUM(E21:E24)</f>
        <v>6850</v>
      </c>
      <c r="F26" s="327">
        <f>SUM(F21:F24)</f>
        <v>0</v>
      </c>
      <c r="G26" s="739" t="s">
        <v>3</v>
      </c>
      <c r="H26" s="739"/>
      <c r="I26" s="739"/>
      <c r="J26" s="331">
        <f>SUM(J21:J24)</f>
        <v>0</v>
      </c>
      <c r="K26" s="324">
        <f>SUM(K21:K24)</f>
        <v>0</v>
      </c>
      <c r="L26" s="724" t="s">
        <v>3</v>
      </c>
      <c r="M26" s="739"/>
      <c r="N26" s="739"/>
      <c r="O26" s="331">
        <f>SUM(O21:O25)</f>
        <v>0</v>
      </c>
      <c r="P26" s="327">
        <f>SUM(P21:P25)</f>
        <v>0</v>
      </c>
      <c r="Q26" s="724" t="s">
        <v>3</v>
      </c>
      <c r="R26" s="739"/>
      <c r="S26" s="739"/>
      <c r="T26" s="331">
        <f>SUM(T21:T24)</f>
        <v>1650</v>
      </c>
      <c r="U26" s="327">
        <f>SUM(U21:U24)</f>
        <v>0</v>
      </c>
      <c r="V26" s="739" t="s">
        <v>3</v>
      </c>
      <c r="W26" s="739"/>
      <c r="X26" s="739"/>
      <c r="Y26" s="331">
        <f>SUM(Y21:Y24)</f>
        <v>350</v>
      </c>
      <c r="Z26" s="327">
        <f>SUM(Z21:Z24)</f>
        <v>0</v>
      </c>
    </row>
    <row r="27" spans="2:27" ht="30" customHeight="1">
      <c r="B27" s="317" t="s">
        <v>376</v>
      </c>
      <c r="C27" s="707" t="s">
        <v>429</v>
      </c>
      <c r="D27" s="707"/>
      <c r="E27" s="707"/>
      <c r="F27" s="705" t="s">
        <v>17</v>
      </c>
      <c r="G27" s="705"/>
      <c r="H27" s="706">
        <f>SUM(E35+J35+O35+T35+Y35)</f>
        <v>17750</v>
      </c>
      <c r="I27" s="705"/>
      <c r="J27" s="160" t="s">
        <v>2</v>
      </c>
      <c r="K27" s="160" t="s">
        <v>275</v>
      </c>
      <c r="L27" s="161"/>
      <c r="M27" s="482" t="s">
        <v>274</v>
      </c>
      <c r="N27" s="161"/>
      <c r="O27" s="718">
        <f>SUM(F35+K35+P35+U35+Z35)</f>
        <v>0</v>
      </c>
      <c r="P27" s="719"/>
      <c r="Q27" s="720" t="s">
        <v>2</v>
      </c>
      <c r="R27" s="720"/>
      <c r="S27" s="317"/>
      <c r="T27" s="323"/>
      <c r="U27" s="323"/>
      <c r="V27" s="317"/>
      <c r="W27" s="317"/>
      <c r="X27" s="317"/>
      <c r="Y27" s="317"/>
      <c r="Z27" s="317"/>
      <c r="AA27" s="317"/>
    </row>
    <row r="28" spans="2:26" ht="18" customHeight="1">
      <c r="B28" s="708" t="s">
        <v>278</v>
      </c>
      <c r="C28" s="703"/>
      <c r="D28" s="703"/>
      <c r="E28" s="703"/>
      <c r="F28" s="332" t="s">
        <v>276</v>
      </c>
      <c r="G28" s="703" t="s">
        <v>279</v>
      </c>
      <c r="H28" s="703"/>
      <c r="I28" s="703"/>
      <c r="J28" s="704"/>
      <c r="K28" s="319" t="s">
        <v>276</v>
      </c>
      <c r="L28" s="708" t="s">
        <v>280</v>
      </c>
      <c r="M28" s="703"/>
      <c r="N28" s="703"/>
      <c r="O28" s="703"/>
      <c r="P28" s="332" t="s">
        <v>276</v>
      </c>
      <c r="Q28" s="708" t="s">
        <v>351</v>
      </c>
      <c r="R28" s="703"/>
      <c r="S28" s="703"/>
      <c r="T28" s="703"/>
      <c r="U28" s="332" t="s">
        <v>276</v>
      </c>
      <c r="V28" s="703" t="s">
        <v>277</v>
      </c>
      <c r="W28" s="703"/>
      <c r="X28" s="703"/>
      <c r="Y28" s="704"/>
      <c r="Z28" s="321" t="s">
        <v>276</v>
      </c>
    </row>
    <row r="29" spans="2:26" ht="18" customHeight="1">
      <c r="B29" s="326"/>
      <c r="C29" s="583" t="s">
        <v>452</v>
      </c>
      <c r="D29" s="584" t="s">
        <v>833</v>
      </c>
      <c r="E29" s="377">
        <v>2850</v>
      </c>
      <c r="F29" s="580"/>
      <c r="G29" s="318"/>
      <c r="H29" s="415"/>
      <c r="I29" s="474"/>
      <c r="J29" s="361"/>
      <c r="K29" s="423"/>
      <c r="L29" s="326"/>
      <c r="M29" s="415"/>
      <c r="N29" s="490"/>
      <c r="O29" s="361"/>
      <c r="P29" s="425"/>
      <c r="Q29" s="326"/>
      <c r="R29" s="426" t="s">
        <v>456</v>
      </c>
      <c r="S29" s="485" t="s">
        <v>656</v>
      </c>
      <c r="T29" s="441">
        <v>2400</v>
      </c>
      <c r="U29" s="580"/>
      <c r="V29" s="362"/>
      <c r="W29" s="380" t="s">
        <v>459</v>
      </c>
      <c r="X29" s="360"/>
      <c r="Y29" s="377">
        <v>300</v>
      </c>
      <c r="Z29" s="580"/>
    </row>
    <row r="30" spans="2:26" ht="18" customHeight="1">
      <c r="B30" s="328"/>
      <c r="C30" s="390" t="s">
        <v>860</v>
      </c>
      <c r="D30" s="480" t="s">
        <v>834</v>
      </c>
      <c r="E30" s="375">
        <v>4000</v>
      </c>
      <c r="F30" s="577"/>
      <c r="G30" s="329"/>
      <c r="H30" s="457"/>
      <c r="I30" s="360"/>
      <c r="J30" s="365"/>
      <c r="K30" s="333"/>
      <c r="L30" s="328"/>
      <c r="M30" s="390"/>
      <c r="N30" s="484"/>
      <c r="O30" s="365"/>
      <c r="P30" s="388"/>
      <c r="Q30" s="328"/>
      <c r="R30" s="430" t="s">
        <v>457</v>
      </c>
      <c r="S30" s="484" t="s">
        <v>656</v>
      </c>
      <c r="T30" s="375">
        <v>1650</v>
      </c>
      <c r="U30" s="577"/>
      <c r="V30" s="366"/>
      <c r="W30" s="390" t="s">
        <v>460</v>
      </c>
      <c r="X30" s="376"/>
      <c r="Y30" s="375">
        <v>100</v>
      </c>
      <c r="Z30" s="577"/>
    </row>
    <row r="31" spans="2:26" ht="18" customHeight="1">
      <c r="B31" s="328"/>
      <c r="C31" s="390" t="s">
        <v>453</v>
      </c>
      <c r="D31" s="487" t="s">
        <v>837</v>
      </c>
      <c r="E31" s="375">
        <v>4000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 t="s">
        <v>454</v>
      </c>
      <c r="S31" s="487" t="s">
        <v>458</v>
      </c>
      <c r="T31" s="375">
        <v>1350</v>
      </c>
      <c r="U31" s="577"/>
      <c r="V31" s="394"/>
      <c r="W31" s="390"/>
      <c r="X31" s="376"/>
      <c r="Y31" s="375"/>
      <c r="Z31" s="609"/>
    </row>
    <row r="32" spans="2:26" ht="18" customHeight="1">
      <c r="B32" s="328"/>
      <c r="C32" s="390"/>
      <c r="D32" s="487"/>
      <c r="E32" s="375"/>
      <c r="F32" s="578"/>
      <c r="G32" s="329"/>
      <c r="H32" s="381"/>
      <c r="I32" s="484"/>
      <c r="J32" s="375"/>
      <c r="K32" s="333"/>
      <c r="L32" s="328"/>
      <c r="M32" s="390"/>
      <c r="N32" s="487"/>
      <c r="O32" s="375"/>
      <c r="P32" s="388"/>
      <c r="Q32" s="328"/>
      <c r="R32" s="390" t="s">
        <v>455</v>
      </c>
      <c r="S32" s="487" t="s">
        <v>458</v>
      </c>
      <c r="T32" s="375">
        <v>1100</v>
      </c>
      <c r="U32" s="577"/>
      <c r="V32" s="366"/>
      <c r="W32" s="381"/>
      <c r="X32" s="364"/>
      <c r="Y32" s="365"/>
      <c r="Z32" s="330"/>
    </row>
    <row r="33" spans="2:26" ht="18" customHeight="1">
      <c r="B33" s="328"/>
      <c r="C33" s="390"/>
      <c r="D33" s="480"/>
      <c r="E33" s="375"/>
      <c r="F33" s="609"/>
      <c r="G33" s="329"/>
      <c r="H33" s="381"/>
      <c r="I33" s="475"/>
      <c r="J33" s="393"/>
      <c r="K33" s="333"/>
      <c r="L33" s="328"/>
      <c r="M33" s="390"/>
      <c r="N33" s="376"/>
      <c r="O33" s="375"/>
      <c r="P33" s="388"/>
      <c r="Q33" s="328"/>
      <c r="R33" s="390"/>
      <c r="S33" s="376"/>
      <c r="T33" s="375"/>
      <c r="U33" s="606"/>
      <c r="V33" s="394"/>
      <c r="W33" s="390"/>
      <c r="X33" s="376"/>
      <c r="Y33" s="375"/>
      <c r="Z33" s="330"/>
    </row>
    <row r="34" spans="2:26" ht="18" customHeight="1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8" customHeight="1">
      <c r="B35" s="708" t="s">
        <v>3</v>
      </c>
      <c r="C35" s="879"/>
      <c r="D35" s="880"/>
      <c r="E35" s="452">
        <f>SUM(E29:E34)</f>
        <v>10850</v>
      </c>
      <c r="F35" s="453">
        <f>SUM(F29:F34)</f>
        <v>0</v>
      </c>
      <c r="G35" s="703" t="s">
        <v>3</v>
      </c>
      <c r="H35" s="703"/>
      <c r="I35" s="703"/>
      <c r="J35" s="452">
        <f>SUM(J29:J34)</f>
        <v>0</v>
      </c>
      <c r="K35" s="295">
        <f>SUM(K29:K34)</f>
        <v>0</v>
      </c>
      <c r="L35" s="708" t="s">
        <v>3</v>
      </c>
      <c r="M35" s="703"/>
      <c r="N35" s="703"/>
      <c r="O35" s="452">
        <f>SUM(O29:O34)</f>
        <v>0</v>
      </c>
      <c r="P35" s="453">
        <f>SUM(P29:P34)</f>
        <v>0</v>
      </c>
      <c r="Q35" s="708" t="s">
        <v>3</v>
      </c>
      <c r="R35" s="703"/>
      <c r="S35" s="703"/>
      <c r="T35" s="452">
        <f>SUM(T29:T34)</f>
        <v>6500</v>
      </c>
      <c r="U35" s="453">
        <f>SUM(U29:U34)</f>
        <v>0</v>
      </c>
      <c r="V35" s="703" t="s">
        <v>3</v>
      </c>
      <c r="W35" s="703"/>
      <c r="X35" s="703"/>
      <c r="Y35" s="452">
        <f>SUM(Y29:Y34)</f>
        <v>400</v>
      </c>
      <c r="Z35" s="453">
        <f>SUM(Z29:Z34)</f>
        <v>0</v>
      </c>
    </row>
    <row r="36" spans="2:30" s="4" customFormat="1" ht="13.5" customHeight="1">
      <c r="B36" s="226" t="s">
        <v>831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711" t="s">
        <v>832</v>
      </c>
      <c r="C37" s="743"/>
      <c r="D37" s="743"/>
      <c r="E37" s="743"/>
      <c r="F37" s="743"/>
      <c r="G37" s="743"/>
      <c r="H37" s="743"/>
      <c r="I37" s="743"/>
      <c r="J37" s="743"/>
      <c r="K37" s="743"/>
      <c r="L37" s="743"/>
      <c r="M37" s="743"/>
      <c r="N37" s="743"/>
      <c r="O37" s="743"/>
      <c r="P37" s="743"/>
      <c r="Q37" s="743"/>
      <c r="R37" s="743"/>
      <c r="S37" s="743"/>
      <c r="T37" s="743"/>
      <c r="U37" s="743"/>
      <c r="V37" s="743"/>
      <c r="W37" s="743"/>
      <c r="X37" s="743"/>
      <c r="Y37" s="594"/>
      <c r="Z37" s="594"/>
      <c r="AA37" s="594"/>
      <c r="AB37" s="594"/>
      <c r="AC37" s="594"/>
    </row>
    <row r="38" spans="2:29" s="4" customFormat="1" ht="14.25" customHeight="1">
      <c r="B38" s="711" t="s">
        <v>829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3"/>
      <c r="S38" s="743"/>
      <c r="T38" s="743"/>
      <c r="U38" s="743"/>
      <c r="V38" s="743"/>
      <c r="W38" s="743"/>
      <c r="X38" s="743"/>
      <c r="Y38" s="594"/>
      <c r="Z38" s="594"/>
      <c r="AA38" s="594"/>
      <c r="AB38" s="594"/>
      <c r="AC38" s="594"/>
    </row>
    <row r="39" spans="2:29" s="4" customFormat="1" ht="13.5">
      <c r="B39" s="711" t="s">
        <v>830</v>
      </c>
      <c r="C39" s="743"/>
      <c r="D39" s="743"/>
      <c r="E39" s="743"/>
      <c r="F39" s="743"/>
      <c r="G39" s="743"/>
      <c r="H39" s="743"/>
      <c r="I39" s="743"/>
      <c r="J39" s="743"/>
      <c r="K39" s="743"/>
      <c r="L39" s="743"/>
      <c r="M39" s="743"/>
      <c r="N39" s="743"/>
      <c r="O39" s="743"/>
      <c r="P39" s="743"/>
      <c r="Q39" s="743"/>
      <c r="R39" s="743"/>
      <c r="S39" s="743"/>
      <c r="T39" s="743"/>
      <c r="U39" s="743"/>
      <c r="V39" s="743"/>
      <c r="W39" s="743"/>
      <c r="X39" s="743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689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710" t="str">
        <f>'岐阜県集計表'!O41</f>
        <v>（2021年2月現在）</v>
      </c>
      <c r="W41" s="742"/>
      <c r="X41" s="742"/>
      <c r="Y41" s="742"/>
      <c r="Z41" s="742"/>
    </row>
    <row r="42" ht="16.5" customHeight="1"/>
  </sheetData>
  <sheetProtection password="CCCF" sheet="1" selectLockedCells="1"/>
  <mergeCells count="62"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5:T5"/>
    <mergeCell ref="V5:Y5"/>
    <mergeCell ref="G18:I18"/>
    <mergeCell ref="L18:N18"/>
    <mergeCell ref="Q18:S18"/>
    <mergeCell ref="V18:X18"/>
    <mergeCell ref="G3:L3"/>
    <mergeCell ref="T2:U2"/>
    <mergeCell ref="V2:Z2"/>
    <mergeCell ref="M3:N3"/>
    <mergeCell ref="O3:S3"/>
    <mergeCell ref="T3:U3"/>
    <mergeCell ref="V3:Y3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1" dxfId="0" stopIfTrue="1">
      <formula>F16&gt;E16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F23">
    <cfRule type="expression" priority="28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P6">
    <cfRule type="expression" priority="22" dxfId="0" stopIfTrue="1">
      <formula>P6&gt;O6</formula>
    </cfRule>
  </conditionalFormatting>
  <conditionalFormatting sqref="P7">
    <cfRule type="expression" priority="21" dxfId="0" stopIfTrue="1">
      <formula>P7&gt;O7</formula>
    </cfRule>
  </conditionalFormatting>
  <conditionalFormatting sqref="P8">
    <cfRule type="expression" priority="20" dxfId="0" stopIfTrue="1">
      <formula>P8&gt;O8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U8">
    <cfRule type="expression" priority="17" dxfId="0" stopIfTrue="1">
      <formula>U8&gt;T8</formula>
    </cfRule>
  </conditionalFormatting>
  <conditionalFormatting sqref="U9">
    <cfRule type="expression" priority="16" dxfId="0" stopIfTrue="1">
      <formula>U9&gt;T9</formula>
    </cfRule>
  </conditionalFormatting>
  <conditionalFormatting sqref="U10">
    <cfRule type="expression" priority="15" dxfId="0" stopIfTrue="1">
      <formula>U10&gt;T10</formula>
    </cfRule>
  </conditionalFormatting>
  <conditionalFormatting sqref="U11">
    <cfRule type="expression" priority="14" dxfId="0" stopIfTrue="1">
      <formula>U11&gt;T11</formula>
    </cfRule>
  </conditionalFormatting>
  <conditionalFormatting sqref="U12">
    <cfRule type="expression" priority="13" dxfId="0" stopIfTrue="1">
      <formula>U12&gt;T12</formula>
    </cfRule>
  </conditionalFormatting>
  <conditionalFormatting sqref="U21">
    <cfRule type="expression" priority="12" dxfId="0" stopIfTrue="1">
      <formula>U21&gt;T21</formula>
    </cfRule>
  </conditionalFormatting>
  <conditionalFormatting sqref="U22">
    <cfRule type="expression" priority="11" dxfId="0" stopIfTrue="1">
      <formula>U22&gt;T22</formula>
    </cfRule>
  </conditionalFormatting>
  <conditionalFormatting sqref="U29">
    <cfRule type="expression" priority="10" dxfId="0" stopIfTrue="1">
      <formula>U29&gt;T29</formula>
    </cfRule>
  </conditionalFormatting>
  <conditionalFormatting sqref="U30">
    <cfRule type="expression" priority="9" dxfId="0" stopIfTrue="1">
      <formula>U30&gt;T30</formula>
    </cfRule>
  </conditionalFormatting>
  <conditionalFormatting sqref="U31">
    <cfRule type="expression" priority="8" dxfId="0" stopIfTrue="1">
      <formula>U31&gt;T31</formula>
    </cfRule>
  </conditionalFormatting>
  <conditionalFormatting sqref="U32">
    <cfRule type="expression" priority="7" dxfId="0" stopIfTrue="1">
      <formula>U32&gt;T32</formula>
    </cfRule>
  </conditionalFormatting>
  <conditionalFormatting sqref="Z6">
    <cfRule type="expression" priority="6" dxfId="0" stopIfTrue="1">
      <formula>Z6&gt;Y6</formula>
    </cfRule>
  </conditionalFormatting>
  <conditionalFormatting sqref="Z7">
    <cfRule type="expression" priority="5" dxfId="0" stopIfTrue="1">
      <formula>Z7&gt;Y7</formula>
    </cfRule>
  </conditionalFormatting>
  <conditionalFormatting sqref="Z8">
    <cfRule type="expression" priority="4" dxfId="0" stopIfTrue="1">
      <formula>Z8&gt;Y8</formula>
    </cfRule>
  </conditionalFormatting>
  <conditionalFormatting sqref="Z21">
    <cfRule type="expression" priority="3" dxfId="0" stopIfTrue="1">
      <formula>Z21&gt;Y21</formula>
    </cfRule>
  </conditionalFormatting>
  <conditionalFormatting sqref="Z29">
    <cfRule type="expression" priority="2" dxfId="0" stopIfTrue="1">
      <formula>Z29&gt;Y29</formula>
    </cfRule>
  </conditionalFormatting>
  <conditionalFormatting sqref="Z30">
    <cfRule type="expression" priority="1" dxfId="0" stopIfTrue="1">
      <formula>Z30&gt;Y30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3:U17 P22:P25 S11:S17 P9:P17 R10:R17 T10:T17 O6:O17 M21:O25 R21:T25 B36:B40 C40:Z40 C36:Z36 O29:P34 M33:N34 R33:U34 W29:Y34 E29:E34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U6:U12 U21:U22 U29:U32 Z6:Z8 Z21 Z29:Z30">
      <formula1>AND(F6&lt;=E6,MOD(F6,50)=0)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2020-11-14T07:51:42Z</cp:lastPrinted>
  <dcterms:created xsi:type="dcterms:W3CDTF">1998-04-23T05:59:54Z</dcterms:created>
  <dcterms:modified xsi:type="dcterms:W3CDTF">2021-01-15T07:17:05Z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