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0" windowWidth="11685" windowHeight="9975" tabRatio="956" firstSheet="2" activeTab="2"/>
  </bookViews>
  <sheets>
    <sheet name="注意事項" sheetId="1" r:id="rId1"/>
    <sheet name="料金表" sheetId="2" r:id="rId2"/>
    <sheet name="岐阜県集計表" sheetId="3" r:id="rId3"/>
    <sheet name="岐阜市" sheetId="4" r:id="rId4"/>
    <sheet name="瑞穂・本巣・山県市・本巣郡" sheetId="5" r:id="rId5"/>
    <sheet name="羽島・羽島郡・各務原市" sheetId="6" r:id="rId6"/>
    <sheet name="日経" sheetId="7" state="hidden" r:id="rId7"/>
    <sheet name="東牟婁" sheetId="8" state="hidden" r:id="rId8"/>
    <sheet name="大垣・海津市・揖斐郡" sheetId="9" r:id="rId9"/>
    <sheet name="不破・安八・養老郡・美濃加茂市" sheetId="10" r:id="rId10"/>
    <sheet name="加茂郡・美濃市" sheetId="11" r:id="rId11"/>
    <sheet name="関・郡上市" sheetId="12" r:id="rId12"/>
    <sheet name="可児・多治見市・可児郡" sheetId="13" r:id="rId13"/>
    <sheet name="土岐・瑞浪・恵那市" sheetId="14" r:id="rId14"/>
    <sheet name="中津川・下呂市" sheetId="15" r:id="rId15"/>
    <sheet name="高山・飛騨市" sheetId="16" r:id="rId16"/>
  </sheets>
  <definedNames>
    <definedName name="_xlnm.Print_Area" localSheetId="5">'羽島・羽島郡・各務原市'!$A$1:$AA$43</definedName>
    <definedName name="_xlnm.Print_Area" localSheetId="10">'加茂郡・美濃市'!$A$1:$Z$38</definedName>
    <definedName name="_xlnm.Print_Area" localSheetId="12">'可児・多治見市・可児郡'!$A$1:$Z$40</definedName>
    <definedName name="_xlnm.Print_Area" localSheetId="11">'関・郡上市'!$A$1:$Z$37</definedName>
    <definedName name="_xlnm.Print_Area" localSheetId="15">'高山・飛騨市'!$A$1:$AA$37</definedName>
    <definedName name="_xlnm.Print_Area" localSheetId="8">'大垣・海津市・揖斐郡'!$A$1:$AA$41</definedName>
    <definedName name="_xlnm.Print_Area" localSheetId="14">'中津川・下呂市'!$A$1:$AA$42</definedName>
    <definedName name="_xlnm.Print_Area" localSheetId="13">'土岐・瑞浪・恵那市'!$A$1:$AA$41</definedName>
    <definedName name="_xlnm.Print_Area" localSheetId="9">'不破・安八・養老郡・美濃加茂市'!$A$1:$AA$40</definedName>
  </definedNames>
  <calcPr fullCalcOnLoad="1"/>
</workbook>
</file>

<file path=xl/comments10.xml><?xml version="1.0" encoding="utf-8"?>
<comments xmlns="http://schemas.openxmlformats.org/spreadsheetml/2006/main">
  <authors>
    <author>777</author>
    <author>ori</author>
  </authors>
  <commentList>
    <comment ref="C23" authorId="0">
      <text>
        <r>
          <rPr>
            <sz val="12"/>
            <rFont val="ＭＳ Ｐゴシック"/>
            <family val="3"/>
          </rPr>
          <t>海津市 500枚含む</t>
        </r>
      </text>
    </comment>
    <comment ref="B13" authorId="0">
      <text>
        <r>
          <rPr>
            <sz val="12"/>
            <rFont val="ＭＳ Ｐゴシック"/>
            <family val="3"/>
          </rPr>
          <t>安八郡全域の場合
　大垣市墨俣 1,350枚をプラス</t>
        </r>
      </text>
    </comment>
    <comment ref="B21" authorId="0">
      <text>
        <r>
          <rPr>
            <sz val="12"/>
            <rFont val="ＭＳ Ｐゴシック"/>
            <family val="3"/>
          </rPr>
          <t>養老郡全域の場合、
　大垣市大垣（大迫）1,500枚
　不破郡垂井南部 300枚をプラス</t>
        </r>
      </text>
    </comment>
    <comment ref="B28" authorId="0">
      <text>
        <r>
          <rPr>
            <sz val="12"/>
            <rFont val="ＭＳ Ｐゴシック"/>
            <family val="3"/>
          </rPr>
          <t xml:space="preserve">美濃加茂市全域の場合
　加茂郡加茂野 800枚
　加茂郡和知 300枚をプラス </t>
        </r>
      </text>
    </comment>
    <comment ref="C6" authorId="1">
      <text>
        <r>
          <rPr>
            <sz val="12"/>
            <rFont val="ＭＳ Ｐゴシック"/>
            <family val="3"/>
          </rPr>
          <t>大垣市 650枚含む</t>
        </r>
      </text>
    </comment>
    <comment ref="C7" authorId="1">
      <text>
        <r>
          <rPr>
            <sz val="12"/>
            <rFont val="ＭＳ Ｐゴシック"/>
            <family val="3"/>
          </rPr>
          <t>養老町 300枚含む</t>
        </r>
      </text>
    </comment>
  </commentList>
</comments>
</file>

<file path=xl/comments11.xml><?xml version="1.0" encoding="utf-8"?>
<comments xmlns="http://schemas.openxmlformats.org/spreadsheetml/2006/main">
  <authors>
    <author>777</author>
    <author>ori</author>
  </authors>
  <commentList>
    <comment ref="C8" authorId="0">
      <text>
        <r>
          <rPr>
            <sz val="12"/>
            <rFont val="ＭＳ Ｐゴシック"/>
            <family val="3"/>
          </rPr>
          <t>美濃加茂市 800枚含む
川辺町 300枚含む</t>
        </r>
      </text>
    </comment>
    <comment ref="C6" authorId="1">
      <text>
        <r>
          <rPr>
            <sz val="12"/>
            <rFont val="ＭＳ Ｐゴシック"/>
            <family val="3"/>
          </rPr>
          <t>八百津町 50枚含む</t>
        </r>
      </text>
    </comment>
  </commentList>
</comments>
</file>

<file path=xl/comments12.xml><?xml version="1.0" encoding="utf-8"?>
<comments xmlns="http://schemas.openxmlformats.org/spreadsheetml/2006/main">
  <authors>
    <author>777</author>
  </authors>
  <commentList>
    <comment ref="C28" authorId="0">
      <text>
        <r>
          <rPr>
            <sz val="12"/>
            <rFont val="ＭＳ Ｐゴシック"/>
            <family val="3"/>
          </rPr>
          <t xml:space="preserve">月曜折込不可
大野郡 白川村・高山市（旧荘川村）含む
</t>
        </r>
      </text>
    </comment>
    <comment ref="B5" authorId="0">
      <text>
        <r>
          <rPr>
            <sz val="12"/>
            <rFont val="ＭＳ Ｐゴシック"/>
            <family val="3"/>
          </rPr>
          <t>関市全域の場合
　岐阜市藍川橋 1,450枚 をプラス</t>
        </r>
      </text>
    </comment>
  </commentList>
</comments>
</file>

<file path=xl/comments13.xml><?xml version="1.0" encoding="utf-8"?>
<comments xmlns="http://schemas.openxmlformats.org/spreadsheetml/2006/main">
  <authors>
    <author>777</author>
    <author>ori</author>
  </authors>
  <commentList>
    <comment ref="C10" authorId="0">
      <text>
        <r>
          <rPr>
            <sz val="12"/>
            <rFont val="ＭＳ Ｐゴシック"/>
            <family val="3"/>
          </rPr>
          <t>多治見市 300枚含む</t>
        </r>
      </text>
    </comment>
    <comment ref="C22" authorId="0">
      <text>
        <r>
          <rPr>
            <sz val="12"/>
            <rFont val="ＭＳ Ｐゴシック"/>
            <family val="3"/>
          </rPr>
          <t>土岐市 350枚
瀬戸市 100枚含む</t>
        </r>
      </text>
    </comment>
    <comment ref="C29" authorId="0">
      <text>
        <r>
          <rPr>
            <sz val="12"/>
            <rFont val="ＭＳ Ｐゴシック"/>
            <family val="3"/>
          </rPr>
          <t>可児市 800枚含む</t>
        </r>
      </text>
    </comment>
    <comment ref="C30" authorId="0">
      <text>
        <r>
          <rPr>
            <sz val="12"/>
            <rFont val="ＭＳ Ｐゴシック"/>
            <family val="3"/>
          </rPr>
          <t>可児市 1,750枚含む</t>
        </r>
      </text>
    </comment>
    <comment ref="B21" authorId="0">
      <text>
        <r>
          <rPr>
            <sz val="12"/>
            <rFont val="ＭＳ Ｐゴシック"/>
            <family val="3"/>
          </rPr>
          <t>多治見市全域の場合
　可児市下切 300枚をプラス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sz val="12"/>
            <rFont val="ＭＳ Ｐゴシック"/>
            <family val="3"/>
          </rPr>
          <t>可児市全域の場合、
　多治見市桜ケ丘 1,750枚
　多治見姫　800枚をプラス</t>
        </r>
      </text>
    </comment>
  </commentList>
</comments>
</file>

<file path=xl/comments1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2"/>
            <rFont val="ＭＳ Ｐゴシック"/>
            <family val="3"/>
          </rPr>
          <t xml:space="preserve">土岐市全域の場合
　多治見市多治見（両藤舎） 350枚をプラス
</t>
        </r>
      </text>
    </comment>
  </commentList>
</comments>
</file>

<file path=xl/comments15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信濃毎日 50枚含む</t>
        </r>
      </text>
    </comment>
    <comment ref="C10" authorId="0">
      <text>
        <r>
          <rPr>
            <sz val="12"/>
            <rFont val="ＭＳ Ｐゴシック"/>
            <family val="3"/>
          </rPr>
          <t>信濃毎日新聞 50枚含む</t>
        </r>
      </text>
    </comment>
  </commentList>
</comments>
</file>

<file path=xl/comments16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月曜折込不可</t>
        </r>
      </text>
    </comment>
    <comment ref="C22" authorId="0">
      <text>
        <r>
          <rPr>
            <sz val="12"/>
            <rFont val="ＭＳ Ｐゴシック"/>
            <family val="3"/>
          </rPr>
          <t>北日本新聞 50枚含む</t>
        </r>
      </text>
    </comment>
    <comment ref="C23" authorId="0">
      <text>
        <r>
          <rPr>
            <sz val="12"/>
            <rFont val="ＭＳ Ｐゴシック"/>
            <family val="3"/>
          </rPr>
          <t>北日本新聞 50枚含む</t>
        </r>
      </text>
    </comment>
  </commentList>
</comments>
</file>

<file path=xl/comments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1"/>
            <rFont val="ＭＳ Ｐゴシック"/>
            <family val="3"/>
          </rPr>
          <t>岐阜市全域の場合、
羽島郡笠松 500枚、本巣郡北方西郷 850枚、山県市高富 1,300枚をプラス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C31" authorId="0">
      <text>
        <r>
          <rPr>
            <sz val="12"/>
            <rFont val="ＭＳ Ｐゴシック"/>
            <family val="3"/>
          </rPr>
          <t>関市 1,450枚含む</t>
        </r>
      </text>
    </comment>
    <comment ref="C14" authorId="0">
      <text>
        <r>
          <rPr>
            <sz val="12"/>
            <rFont val="ＭＳ Ｐゴシック"/>
            <family val="3"/>
          </rPr>
          <t>各務原市 150枚含む</t>
        </r>
      </text>
    </comment>
    <comment ref="C13" authorId="0">
      <text>
        <r>
          <rPr>
            <sz val="12"/>
            <rFont val="ＭＳ Ｐゴシック"/>
            <family val="3"/>
          </rPr>
          <t>各務原市 500枚含む</t>
        </r>
      </text>
    </comment>
  </commentList>
</comments>
</file>

<file path=xl/comments5.xml><?xml version="1.0" encoding="utf-8"?>
<comments xmlns="http://schemas.openxmlformats.org/spreadsheetml/2006/main">
  <authors>
    <author>777</author>
  </authors>
  <commentList>
    <comment ref="C25" authorId="0">
      <text>
        <r>
          <rPr>
            <sz val="12"/>
            <rFont val="ＭＳ Ｐゴシック"/>
            <family val="3"/>
          </rPr>
          <t>岐阜市 850枚含む</t>
        </r>
      </text>
    </comment>
    <comment ref="C31" authorId="0">
      <text>
        <r>
          <rPr>
            <sz val="12"/>
            <rFont val="ＭＳ Ｐゴシック"/>
            <family val="3"/>
          </rPr>
          <t>岐阜市 1,300枚含む</t>
        </r>
      </text>
    </comment>
  </commentList>
</comments>
</file>

<file path=xl/comments6.xml><?xml version="1.0" encoding="utf-8"?>
<comments xmlns="http://schemas.openxmlformats.org/spreadsheetml/2006/main">
  <authors>
    <author>777</author>
  </authors>
  <commentList>
    <comment ref="C19" authorId="0">
      <text>
        <r>
          <rPr>
            <sz val="12"/>
            <rFont val="ＭＳ Ｐゴシック"/>
            <family val="3"/>
          </rPr>
          <t>岐阜市 500枚含む</t>
        </r>
      </text>
    </comment>
    <comment ref="B23" authorId="0">
      <text>
        <r>
          <rPr>
            <sz val="12"/>
            <rFont val="ＭＳ Ｐゴシック"/>
            <family val="3"/>
          </rPr>
          <t>各務原市全域の場合、
岐阜市長森 500枚、岐阜市岩田坂 150枚をブラス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777</author>
    <author>ori</author>
  </authors>
  <commentList>
    <comment ref="C11" authorId="0">
      <text>
        <r>
          <rPr>
            <sz val="12"/>
            <rFont val="ＭＳ Ｐゴシック"/>
            <family val="3"/>
          </rPr>
          <t>安八郡神戸町の一部を含む</t>
        </r>
      </text>
    </comment>
    <comment ref="C12" authorId="0">
      <text>
        <r>
          <rPr>
            <sz val="12"/>
            <rFont val="ＭＳ Ｐゴシック"/>
            <family val="3"/>
          </rPr>
          <t>養老郡養老町 1500枚含む</t>
        </r>
      </text>
    </comment>
    <comment ref="C15" authorId="0">
      <text>
        <r>
          <rPr>
            <sz val="12"/>
            <rFont val="ＭＳ Ｐゴシック"/>
            <family val="3"/>
          </rPr>
          <t>安八郡安八町 1,350枚含む</t>
        </r>
      </text>
    </comment>
    <comment ref="B20" authorId="0">
      <text>
        <r>
          <rPr>
            <sz val="12"/>
            <rFont val="ＭＳ Ｐゴシック"/>
            <family val="3"/>
          </rPr>
          <t>海津市全域の場合
　養老郡養老500枚プラス</t>
        </r>
      </text>
    </comment>
    <comment ref="B5" authorId="1">
      <text>
        <r>
          <rPr>
            <sz val="12"/>
            <rFont val="ＭＳ Ｐゴシック"/>
            <family val="3"/>
          </rPr>
          <t>大垣市全域の場合
　不破郡垂井 650枚プラス</t>
        </r>
      </text>
    </comment>
  </commentList>
</comments>
</file>

<file path=xl/sharedStrings.xml><?xml version="1.0" encoding="utf-8"?>
<sst xmlns="http://schemas.openxmlformats.org/spreadsheetml/2006/main" count="2104" uniqueCount="866">
  <si>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</si>
  <si>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</si>
  <si>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</si>
  <si>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</si>
  <si>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</si>
  <si>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</si>
  <si>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</si>
  <si>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</si>
  <si>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</si>
  <si>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</si>
  <si>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</si>
  <si>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</si>
  <si>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</si>
  <si>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</si>
  <si>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</si>
  <si>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</si>
  <si>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</si>
  <si>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</si>
  <si>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</si>
  <si>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</si>
  <si>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</si>
  <si>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</si>
  <si>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</si>
  <si>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</si>
  <si>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</si>
  <si>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</si>
  <si>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</si>
  <si>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</si>
  <si>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</si>
  <si>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</si>
  <si>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</si>
  <si>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</si>
  <si>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</si>
  <si>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</si>
  <si>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</si>
  <si>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</si>
  <si>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</si>
  <si>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</si>
  <si>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</si>
  <si>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</si>
  <si>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</si>
  <si>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</si>
  <si>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</si>
  <si>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</si>
  <si>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</si>
  <si>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</si>
  <si>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</si>
  <si>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</si>
  <si>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</si>
  <si>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</si>
  <si>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</si>
  <si>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</si>
  <si>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</si>
  <si>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</si>
  <si>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</si>
  <si>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</si>
  <si>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</si>
  <si>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</si>
  <si>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</si>
  <si>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</si>
  <si>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</si>
  <si>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</si>
  <si>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</si>
  <si>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</si>
  <si>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</si>
  <si>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</si>
  <si>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</si>
  <si>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</si>
  <si>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</si>
  <si>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</si>
  <si>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</si>
  <si>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</si>
  <si>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</si>
  <si>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</si>
  <si>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</si>
  <si>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</si>
  <si>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</si>
  <si>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</si>
  <si>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</si>
  <si>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</si>
  <si>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</si>
  <si>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</si>
  <si>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</si>
  <si>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</si>
  <si>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</si>
  <si>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</si>
  <si>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</si>
  <si>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</si>
  <si>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</si>
  <si>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</si>
  <si>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</si>
  <si>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</si>
  <si>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</si>
  <si>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</si>
  <si>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</si>
  <si>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</si>
  <si>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</si>
  <si>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</si>
  <si>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</si>
  <si>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</si>
  <si>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</si>
  <si>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</si>
  <si>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</si>
  <si>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</si>
  <si>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</si>
  <si>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</si>
  <si>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</si>
  <si>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</si>
  <si>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</si>
  <si>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</si>
  <si>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</si>
  <si>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</si>
  <si>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</si>
  <si>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</si>
  <si>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</si>
  <si>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</si>
  <si>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</si>
  <si>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</si>
  <si>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</si>
  <si>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</si>
  <si>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</si>
  <si>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</si>
  <si>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</si>
  <si>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</si>
  <si>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</si>
  <si>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</si>
  <si>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</si>
  <si>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</si>
  <si>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</si>
  <si>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</si>
  <si>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</si>
  <si>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</si>
  <si>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</si>
  <si>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</si>
  <si>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</si>
  <si>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</si>
  <si>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</si>
  <si>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</si>
  <si>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</si>
  <si>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</si>
  <si>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</si>
  <si>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</si>
  <si>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</si>
  <si>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</si>
  <si>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</si>
  <si>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</si>
  <si>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</si>
  <si>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</si>
  <si>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</si>
  <si>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</si>
  <si>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</si>
  <si>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</si>
  <si>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</si>
  <si>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</si>
  <si>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</si>
  <si>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</si>
  <si>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</si>
  <si>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</si>
  <si>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</si>
  <si>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</si>
  <si>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</si>
  <si>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</si>
  <si>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</si>
  <si>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</si>
  <si>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</si>
  <si>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</si>
  <si>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</si>
  <si>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</si>
  <si>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</si>
  <si>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</si>
  <si>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</si>
  <si>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</si>
  <si>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</si>
  <si>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</si>
  <si>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</si>
  <si>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</si>
  <si>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</si>
  <si>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</si>
  <si>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</si>
  <si>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</si>
  <si>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</si>
  <si>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</si>
  <si>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</si>
  <si>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</si>
  <si>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</si>
  <si>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</si>
  <si>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</si>
  <si>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</si>
  <si>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</si>
  <si>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</si>
  <si>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</si>
  <si>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</si>
  <si>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</si>
  <si>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</si>
  <si>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</si>
  <si>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</si>
  <si>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</si>
  <si>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</si>
  <si>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</si>
  <si>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</si>
  <si>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</si>
  <si>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</si>
  <si>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</si>
  <si>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</si>
  <si>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</si>
  <si>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</si>
  <si>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</si>
  <si>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</si>
  <si>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</si>
  <si>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</si>
  <si>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</si>
  <si>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</si>
  <si>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</si>
  <si>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</si>
  <si>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</si>
  <si>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</si>
  <si>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</si>
  <si>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</si>
  <si>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</si>
  <si>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</si>
  <si>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</si>
  <si>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</si>
  <si>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</si>
  <si>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</si>
  <si>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</si>
  <si>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</si>
  <si>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</si>
  <si>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</si>
  <si>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</si>
  <si>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</si>
  <si>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</si>
  <si>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</si>
  <si>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</si>
  <si>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</si>
  <si>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</si>
  <si>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</si>
  <si>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</si>
  <si>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</si>
  <si>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</si>
  <si>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</si>
  <si>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</si>
  <si>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</si>
  <si>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</si>
  <si>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</si>
  <si>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</si>
  <si>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</si>
  <si>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</si>
  <si>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</si>
  <si>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</si>
  <si>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</si>
  <si>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</si>
  <si>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</si>
  <si>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</si>
  <si>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</si>
  <si>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</si>
  <si>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</si>
  <si>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</si>
  <si>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</si>
  <si>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</si>
  <si>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</si>
  <si>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</si>
  <si>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</si>
  <si>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</si>
  <si>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</si>
  <si>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</si>
  <si>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</si>
  <si>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</si>
  <si>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</si>
  <si>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</si>
  <si>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</si>
  <si>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</si>
  <si>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</si>
  <si>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</si>
  <si>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</si>
  <si>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</si>
  <si>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</si>
  <si>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</si>
  <si>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</si>
  <si>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</si>
  <si>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</si>
  <si>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</si>
  <si>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</si>
  <si>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</si>
  <si>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</si>
  <si>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</si>
  <si>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</si>
  <si>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</si>
  <si>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</si>
  <si>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</si>
  <si>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</si>
  <si>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</si>
  <si>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AM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</si>
  <si>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</si>
  <si>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</si>
  <si>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</si>
  <si>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</si>
  <si>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</si>
  <si>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</si>
  <si>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</si>
  <si>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</si>
  <si>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</si>
  <si>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</si>
  <si>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</si>
  <si>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</si>
  <si>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岐阜中野入船支店</t>
  </si>
  <si>
    <t>岐阜駅前</t>
  </si>
  <si>
    <t>鏡島</t>
  </si>
  <si>
    <t>岐阜本荘</t>
  </si>
  <si>
    <t>手力</t>
  </si>
  <si>
    <t>岩田坂</t>
  </si>
  <si>
    <t>大洞</t>
  </si>
  <si>
    <t>岐阜加納</t>
  </si>
  <si>
    <t>岐阜茜部</t>
  </si>
  <si>
    <t>加納西部</t>
  </si>
  <si>
    <t>加納六条</t>
  </si>
  <si>
    <t>島</t>
  </si>
  <si>
    <t>近の島</t>
  </si>
  <si>
    <t>尻毛</t>
  </si>
  <si>
    <t>岐商前</t>
  </si>
  <si>
    <t>鷺山</t>
  </si>
  <si>
    <t>岐阜ときわ</t>
  </si>
  <si>
    <t>岐阜則武</t>
  </si>
  <si>
    <t>藍川橋</t>
  </si>
  <si>
    <t>長良西部</t>
  </si>
  <si>
    <t>長良中央</t>
  </si>
  <si>
    <t>長良東部</t>
  </si>
  <si>
    <t>柳津</t>
  </si>
  <si>
    <t>岐阜中央(中野)</t>
  </si>
  <si>
    <t>岐阜北部(松山)</t>
  </si>
  <si>
    <t>長森</t>
  </si>
  <si>
    <t>下芥見</t>
  </si>
  <si>
    <t>岐阜県庁前</t>
  </si>
  <si>
    <t>鶉</t>
  </si>
  <si>
    <t>鵜飼黒野</t>
  </si>
  <si>
    <t>長良北部</t>
  </si>
  <si>
    <t>岐阜県庁前</t>
  </si>
  <si>
    <t>鶉</t>
  </si>
  <si>
    <t>岐阜東部</t>
  </si>
  <si>
    <t>長良北部</t>
  </si>
  <si>
    <t>長良南部</t>
  </si>
  <si>
    <t>鷺山東部</t>
  </si>
  <si>
    <t>鷺山西部</t>
  </si>
  <si>
    <t>城西</t>
  </si>
  <si>
    <t>黒野西岐陽</t>
  </si>
  <si>
    <t>黒野</t>
  </si>
  <si>
    <t>忠節</t>
  </si>
  <si>
    <t>北方東部</t>
  </si>
  <si>
    <t>G</t>
  </si>
  <si>
    <t>MG</t>
  </si>
  <si>
    <t>芥見</t>
  </si>
  <si>
    <t>岐阜新聞</t>
  </si>
  <si>
    <t>岐　阜　新　聞</t>
  </si>
  <si>
    <t>県庁北</t>
  </si>
  <si>
    <t>県庁前</t>
  </si>
  <si>
    <t>Ａ</t>
  </si>
  <si>
    <t>岐南西</t>
  </si>
  <si>
    <t>岐南東</t>
  </si>
  <si>
    <t>岐阜</t>
  </si>
  <si>
    <t>本郷</t>
  </si>
  <si>
    <t>茜部川手</t>
  </si>
  <si>
    <t>岐阜中部</t>
  </si>
  <si>
    <t>岐阜西部</t>
  </si>
  <si>
    <t>東栄</t>
  </si>
  <si>
    <t>長良西部</t>
  </si>
  <si>
    <t>北方七郷</t>
  </si>
  <si>
    <t>柳津</t>
  </si>
  <si>
    <t>岐北</t>
  </si>
  <si>
    <t>長良</t>
  </si>
  <si>
    <t>藍川</t>
  </si>
  <si>
    <t>岩野田</t>
  </si>
  <si>
    <t>大洞団地</t>
  </si>
  <si>
    <t>穂積</t>
  </si>
  <si>
    <t>美江寺</t>
  </si>
  <si>
    <t>AMG</t>
  </si>
  <si>
    <t>瑞穂牛牧</t>
  </si>
  <si>
    <t>瑞穂</t>
  </si>
  <si>
    <t>　</t>
  </si>
  <si>
    <t>瑞穂北</t>
  </si>
  <si>
    <t>瑞　　穂　　市</t>
  </si>
  <si>
    <t>本　　巣　　市</t>
  </si>
  <si>
    <t>北方西部</t>
  </si>
  <si>
    <t>岐阜山添</t>
  </si>
  <si>
    <t>糸貫</t>
  </si>
  <si>
    <t>真正</t>
  </si>
  <si>
    <t>本　　巣　　郡</t>
  </si>
  <si>
    <t>北方</t>
  </si>
  <si>
    <t>北方西郷</t>
  </si>
  <si>
    <t>山　　県　　市</t>
  </si>
  <si>
    <t>岐阜美山</t>
  </si>
  <si>
    <t>山県高富</t>
  </si>
  <si>
    <t>山県</t>
  </si>
  <si>
    <t>M</t>
  </si>
  <si>
    <t>高富大桑</t>
  </si>
  <si>
    <t>根尾</t>
  </si>
  <si>
    <t>羽　　島　　市</t>
  </si>
  <si>
    <t>羽　　島　　郡</t>
  </si>
  <si>
    <t>羽島東部</t>
  </si>
  <si>
    <t>羽島足近</t>
  </si>
  <si>
    <t>羽島中央</t>
  </si>
  <si>
    <t>竹ヶ鼻</t>
  </si>
  <si>
    <t>羽島小熊</t>
  </si>
  <si>
    <t>羽島南部</t>
  </si>
  <si>
    <t>羽島</t>
  </si>
  <si>
    <t>羽島北部</t>
  </si>
  <si>
    <t>岐南徳田</t>
  </si>
  <si>
    <t>笠松</t>
  </si>
  <si>
    <t>笠松</t>
  </si>
  <si>
    <t>那加中央</t>
  </si>
  <si>
    <t>那加北部</t>
  </si>
  <si>
    <t>那加西部</t>
  </si>
  <si>
    <t>稲羽</t>
  </si>
  <si>
    <t>蘇原</t>
  </si>
  <si>
    <t>蘇原北部</t>
  </si>
  <si>
    <t>尾崎団地</t>
  </si>
  <si>
    <t>各務原中央町</t>
  </si>
  <si>
    <t>各務原</t>
  </si>
  <si>
    <t>鵜沼西</t>
  </si>
  <si>
    <t>鵜沼団地</t>
  </si>
  <si>
    <t>鵜沼東</t>
  </si>
  <si>
    <t>岐阜川島</t>
  </si>
  <si>
    <t>鵜沼</t>
  </si>
  <si>
    <t>蘇原北尾崎</t>
  </si>
  <si>
    <t>那加東部</t>
  </si>
  <si>
    <t>鵜沼かかみ</t>
  </si>
  <si>
    <t>各務原中央</t>
  </si>
  <si>
    <t>川島</t>
  </si>
  <si>
    <t>各　務　原　市</t>
  </si>
  <si>
    <t>大　　垣　　市</t>
  </si>
  <si>
    <t>海　　津　　市</t>
  </si>
  <si>
    <t>揖　　斐　　郡</t>
  </si>
  <si>
    <t>大垣駅西</t>
  </si>
  <si>
    <t>大垣</t>
  </si>
  <si>
    <t>大垣東部</t>
  </si>
  <si>
    <t>大垣荒崎</t>
  </si>
  <si>
    <t>大垣西部</t>
  </si>
  <si>
    <t>大垣中川</t>
  </si>
  <si>
    <t>大垣(大迫)</t>
  </si>
  <si>
    <t>北垣</t>
  </si>
  <si>
    <t>美濃赤坂</t>
  </si>
  <si>
    <t>上石津</t>
  </si>
  <si>
    <t>大垣東部</t>
  </si>
  <si>
    <t>大垣駅前</t>
  </si>
  <si>
    <t>大垣赤坂</t>
  </si>
  <si>
    <t>大垣中央</t>
  </si>
  <si>
    <t>大垣高田</t>
  </si>
  <si>
    <t>大垣北部</t>
  </si>
  <si>
    <t>大垣北部</t>
  </si>
  <si>
    <t>石津</t>
  </si>
  <si>
    <t>駒野</t>
  </si>
  <si>
    <t>海津平田</t>
  </si>
  <si>
    <t>高須</t>
  </si>
  <si>
    <t>海津</t>
  </si>
  <si>
    <t>大野黒野</t>
  </si>
  <si>
    <t>いび池田</t>
  </si>
  <si>
    <t>池田八幡</t>
  </si>
  <si>
    <t>揖斐</t>
  </si>
  <si>
    <t>池田北</t>
  </si>
  <si>
    <t>池田南</t>
  </si>
  <si>
    <t>大野</t>
  </si>
  <si>
    <t>大野西</t>
  </si>
  <si>
    <t>A</t>
  </si>
  <si>
    <t>揖斐大野</t>
  </si>
  <si>
    <t>池田町</t>
  </si>
  <si>
    <t>　</t>
  </si>
  <si>
    <t>不　　破　　郡</t>
  </si>
  <si>
    <t>垂井</t>
  </si>
  <si>
    <t>垂井南部</t>
  </si>
  <si>
    <t>関ヶ原</t>
  </si>
  <si>
    <t>今須</t>
  </si>
  <si>
    <t>安　　八　　郡</t>
  </si>
  <si>
    <t>養　　老　　郡</t>
  </si>
  <si>
    <t>広神戸</t>
  </si>
  <si>
    <t>安八</t>
  </si>
  <si>
    <t>輪之内</t>
  </si>
  <si>
    <t>美濃高田</t>
  </si>
  <si>
    <t>養老</t>
  </si>
  <si>
    <t>高田</t>
  </si>
  <si>
    <t>栗笠</t>
  </si>
  <si>
    <t>みの高田</t>
  </si>
  <si>
    <t>美濃太田</t>
  </si>
  <si>
    <t>美濃加茂</t>
  </si>
  <si>
    <t>古井</t>
  </si>
  <si>
    <t>加　　茂　　郡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</si>
  <si>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</si>
  <si>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</si>
  <si>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</si>
  <si>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</si>
  <si>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</si>
  <si>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</si>
  <si>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</si>
  <si>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</si>
  <si>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</si>
  <si>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</si>
  <si>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</si>
  <si>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川辺</t>
  </si>
  <si>
    <t>美　　濃　　市</t>
  </si>
  <si>
    <t>美濃市</t>
  </si>
  <si>
    <t>美濃市西部</t>
  </si>
  <si>
    <t>牧谷</t>
  </si>
  <si>
    <t>美濃</t>
  </si>
  <si>
    <t>関　　市</t>
  </si>
  <si>
    <t>関</t>
  </si>
  <si>
    <t>関西部</t>
  </si>
  <si>
    <t>関小瀬</t>
  </si>
  <si>
    <t>関東部</t>
  </si>
  <si>
    <t>関南部</t>
  </si>
  <si>
    <t>関富野</t>
  </si>
  <si>
    <t>中之保（下之保）</t>
  </si>
  <si>
    <t>上之保</t>
  </si>
  <si>
    <t>洞戸</t>
  </si>
  <si>
    <t>旭ヶ丘</t>
  </si>
  <si>
    <t>関北部</t>
  </si>
  <si>
    <t>関東部</t>
  </si>
  <si>
    <t>小金田</t>
  </si>
  <si>
    <t>洞戸</t>
  </si>
  <si>
    <t>郡　　上　　市</t>
  </si>
  <si>
    <t>郡上八幡</t>
  </si>
  <si>
    <t>郡上大和</t>
  </si>
  <si>
    <t>白鳥</t>
  </si>
  <si>
    <t>相生</t>
  </si>
  <si>
    <t>和良</t>
  </si>
  <si>
    <t>正ヶ洞</t>
  </si>
  <si>
    <t>可　　児　　市</t>
  </si>
  <si>
    <t>広見</t>
  </si>
  <si>
    <t>今渡</t>
  </si>
  <si>
    <t>西可児</t>
  </si>
  <si>
    <t>春里</t>
  </si>
  <si>
    <t>下切</t>
  </si>
  <si>
    <t>伏見兼山</t>
  </si>
  <si>
    <t>可児西部</t>
  </si>
  <si>
    <t>兼山</t>
  </si>
  <si>
    <t>伏見</t>
  </si>
  <si>
    <t>可児中央</t>
  </si>
  <si>
    <t>可　　児　　郡</t>
  </si>
  <si>
    <t>多　治　見　市</t>
  </si>
  <si>
    <t>多治見(両藤舎)</t>
  </si>
  <si>
    <t>多治見東部</t>
  </si>
  <si>
    <t>多治見西部</t>
  </si>
  <si>
    <t>池田</t>
  </si>
  <si>
    <t>小泉</t>
  </si>
  <si>
    <t>北栄</t>
  </si>
  <si>
    <t>多治見脇之島</t>
  </si>
  <si>
    <t>多治見姫</t>
  </si>
  <si>
    <t>多治見桜ヶ丘</t>
  </si>
  <si>
    <t>笠原</t>
  </si>
  <si>
    <t>多治見南部</t>
  </si>
  <si>
    <t>多治見ﾎﾜｲﾄﾀｳﾝ</t>
  </si>
  <si>
    <t>桜ヶ丘</t>
  </si>
  <si>
    <t>多治見</t>
  </si>
  <si>
    <t>御嵩</t>
  </si>
  <si>
    <t>土　　岐　　市</t>
  </si>
  <si>
    <t>瑞　　浪　　市</t>
  </si>
  <si>
    <t>恵　　那　　市</t>
  </si>
  <si>
    <t>瑞浪</t>
  </si>
  <si>
    <t>瑞浪西部</t>
  </si>
  <si>
    <t>釜戸</t>
  </si>
  <si>
    <t>陶</t>
  </si>
  <si>
    <t>稲津</t>
  </si>
  <si>
    <t>土岐津</t>
  </si>
  <si>
    <t>土岐口</t>
  </si>
  <si>
    <t>妻木</t>
  </si>
  <si>
    <t>下石</t>
  </si>
  <si>
    <t>駄知</t>
  </si>
  <si>
    <t>妻木</t>
  </si>
  <si>
    <t>土岐市</t>
  </si>
  <si>
    <t>土岐</t>
  </si>
  <si>
    <t>恵那(佐伯)</t>
  </si>
  <si>
    <t>武並</t>
  </si>
  <si>
    <t>岩村</t>
  </si>
  <si>
    <t>恵那上矢作</t>
  </si>
  <si>
    <t>遠山</t>
  </si>
  <si>
    <t>鶴岡</t>
  </si>
  <si>
    <t>明智</t>
  </si>
  <si>
    <t>恵那</t>
  </si>
  <si>
    <t>中野方</t>
  </si>
  <si>
    <t>東野</t>
  </si>
  <si>
    <t>恵那</t>
  </si>
  <si>
    <t>中　津　川　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</si>
  <si>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</si>
  <si>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</si>
  <si>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</si>
  <si>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</si>
  <si>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</si>
  <si>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</si>
  <si>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</si>
  <si>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</si>
  <si>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</si>
  <si>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</si>
  <si>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</si>
  <si>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</si>
  <si>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</si>
  <si>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</si>
  <si>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中津川</t>
  </si>
  <si>
    <t>下　　呂　　市</t>
  </si>
  <si>
    <t>高　　山　　市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</si>
  <si>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</si>
  <si>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</si>
  <si>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</si>
  <si>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</si>
  <si>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</si>
  <si>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</si>
  <si>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</si>
  <si>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</si>
  <si>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金山</t>
  </si>
  <si>
    <t>飛　　騨　　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</si>
  <si>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</si>
  <si>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</si>
  <si>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</si>
  <si>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</si>
  <si>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</si>
  <si>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</si>
  <si>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</si>
  <si>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</si>
  <si>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</si>
  <si>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</si>
  <si>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</si>
  <si>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高山南部</t>
  </si>
  <si>
    <t>高山北部</t>
  </si>
  <si>
    <t>神岡</t>
  </si>
  <si>
    <t>茂住</t>
  </si>
  <si>
    <t>飛騨古川</t>
  </si>
  <si>
    <t>角川</t>
  </si>
  <si>
    <t>坂上</t>
  </si>
  <si>
    <t>打保</t>
  </si>
  <si>
    <t>飛騨杉原</t>
  </si>
  <si>
    <t>古川</t>
  </si>
  <si>
    <t>瑞穂市</t>
  </si>
  <si>
    <t>本巣市</t>
  </si>
  <si>
    <t>山県市</t>
  </si>
  <si>
    <t>海津市</t>
  </si>
  <si>
    <t>郡上市</t>
  </si>
  <si>
    <t>下呂市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</si>
  <si>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</si>
  <si>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</si>
  <si>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</si>
  <si>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</si>
  <si>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</si>
  <si>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</si>
  <si>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</si>
  <si>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</si>
  <si>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</si>
  <si>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</si>
  <si>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</si>
  <si>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</si>
  <si>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</si>
  <si>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</si>
  <si>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</si>
  <si>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</si>
  <si>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</si>
  <si>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</si>
  <si>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</si>
  <si>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</si>
  <si>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飛騨市</t>
  </si>
  <si>
    <t>合計</t>
  </si>
  <si>
    <t>岐阜県折込部数表</t>
  </si>
  <si>
    <t>美 濃 加 茂 市</t>
  </si>
  <si>
    <t>高山市</t>
  </si>
  <si>
    <t>ＡM</t>
  </si>
  <si>
    <t>M</t>
  </si>
  <si>
    <t>ＡM</t>
  </si>
  <si>
    <t>長森東日野</t>
  </si>
  <si>
    <t>新可児</t>
  </si>
  <si>
    <t>M</t>
  </si>
  <si>
    <t>厚紙</t>
  </si>
  <si>
    <t>長森南岐南</t>
  </si>
  <si>
    <t>本巣北方</t>
  </si>
  <si>
    <t>サ　イ　ズ</t>
  </si>
  <si>
    <t>N</t>
  </si>
  <si>
    <t>NM</t>
  </si>
  <si>
    <t>→</t>
  </si>
  <si>
    <t>岐　　阜　　市</t>
  </si>
  <si>
    <t>A</t>
  </si>
  <si>
    <t>NAMG</t>
  </si>
  <si>
    <t>N</t>
  </si>
  <si>
    <t>NA</t>
  </si>
  <si>
    <t>NY</t>
  </si>
  <si>
    <t>NAM</t>
  </si>
  <si>
    <t>CNAM</t>
  </si>
  <si>
    <t>NAM</t>
  </si>
  <si>
    <t>NAMG</t>
  </si>
  <si>
    <t>NＹ</t>
  </si>
  <si>
    <t>NAMGY</t>
  </si>
  <si>
    <t>AM</t>
  </si>
  <si>
    <t>NM</t>
  </si>
  <si>
    <t>NAMGＹ</t>
  </si>
  <si>
    <t>G</t>
  </si>
  <si>
    <t>NAG</t>
  </si>
  <si>
    <t>NAM</t>
  </si>
  <si>
    <t>日野長森東</t>
  </si>
  <si>
    <t>岐阜東部</t>
  </si>
  <si>
    <t>恵那(垣内)</t>
  </si>
  <si>
    <t>則武早田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</si>
  <si>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</si>
  <si>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</si>
  <si>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岐阜南部</t>
  </si>
  <si>
    <t>鵜沼各務原</t>
  </si>
  <si>
    <t>高富</t>
  </si>
  <si>
    <t>墨俣</t>
  </si>
  <si>
    <t>川辺</t>
  </si>
  <si>
    <t>ＡM</t>
  </si>
  <si>
    <t>AM</t>
  </si>
  <si>
    <t>多治見</t>
  </si>
  <si>
    <t>関市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</si>
  <si>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</si>
  <si>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</si>
  <si>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</si>
  <si>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</si>
  <si>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</si>
  <si>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</si>
  <si>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</si>
  <si>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</si>
  <si>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</si>
  <si>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</si>
  <si>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</si>
  <si>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</si>
  <si>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</si>
  <si>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</si>
  <si>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</si>
  <si>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</si>
  <si>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</si>
  <si>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</si>
  <si>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</si>
  <si>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</si>
  <si>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</si>
  <si>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</si>
  <si>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</si>
  <si>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</si>
  <si>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</si>
  <si>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</si>
  <si>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</si>
  <si>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</si>
  <si>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</si>
  <si>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</si>
  <si>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</si>
  <si>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</si>
  <si>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</si>
  <si>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</si>
  <si>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</si>
  <si>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</si>
  <si>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</si>
  <si>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</si>
  <si>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</si>
  <si>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</si>
  <si>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</si>
  <si>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</si>
  <si>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</si>
  <si>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</si>
  <si>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</si>
  <si>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</si>
  <si>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</si>
  <si>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</si>
  <si>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</si>
  <si>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</si>
  <si>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</si>
  <si>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</si>
  <si>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</si>
  <si>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</si>
  <si>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</si>
  <si>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</si>
  <si>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</si>
  <si>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</si>
  <si>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</si>
  <si>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</si>
  <si>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</si>
  <si>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</si>
  <si>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</si>
  <si>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</si>
  <si>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長良北部</t>
  </si>
  <si>
    <t>Ａ</t>
  </si>
  <si>
    <t>多治見北</t>
  </si>
  <si>
    <t>AM</t>
  </si>
  <si>
    <t>NS</t>
  </si>
  <si>
    <t>茜部佐波</t>
  </si>
  <si>
    <t>鵜沼各務原</t>
  </si>
  <si>
    <t>NAMG</t>
  </si>
  <si>
    <t>AM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</si>
  <si>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</si>
  <si>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</si>
  <si>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</si>
  <si>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</si>
  <si>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</si>
  <si>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</si>
  <si>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</si>
  <si>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</si>
  <si>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</si>
  <si>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</si>
  <si>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</si>
  <si>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</si>
  <si>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</si>
  <si>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</si>
  <si>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</si>
  <si>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</si>
  <si>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</si>
  <si>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</si>
  <si>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</si>
  <si>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</si>
  <si>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</si>
  <si>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</si>
  <si>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</si>
  <si>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</si>
  <si>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</si>
  <si>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</si>
  <si>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</si>
  <si>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</si>
  <si>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</si>
  <si>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</si>
  <si>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</si>
  <si>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</si>
  <si>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</si>
  <si>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</si>
  <si>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</si>
  <si>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</si>
  <si>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</si>
  <si>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</si>
  <si>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</si>
  <si>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</si>
  <si>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</si>
  <si>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</si>
  <si>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</si>
  <si>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</si>
  <si>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</si>
  <si>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</si>
  <si>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</si>
  <si>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</si>
  <si>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</si>
  <si>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</si>
  <si>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</si>
  <si>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ＡM</t>
  </si>
  <si>
    <t>新聞折込広告料金表</t>
  </si>
  <si>
    <t>海津平田</t>
  </si>
  <si>
    <t>海津高須</t>
  </si>
  <si>
    <t>加納三里</t>
  </si>
  <si>
    <t>加納六条</t>
  </si>
  <si>
    <t>関武芸川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</si>
  <si>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</si>
  <si>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</si>
  <si>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</si>
  <si>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</si>
  <si>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NS</t>
  </si>
  <si>
    <t>NMS</t>
  </si>
  <si>
    <t>NAS</t>
  </si>
  <si>
    <t>S</t>
  </si>
  <si>
    <t>NAMGS</t>
  </si>
  <si>
    <t>NS</t>
  </si>
  <si>
    <t>NYS</t>
  </si>
  <si>
    <t>NAMS
G</t>
  </si>
  <si>
    <t>NAM
GYS</t>
  </si>
  <si>
    <t>NMGS</t>
  </si>
  <si>
    <t>NＡS</t>
  </si>
  <si>
    <t>NＹS</t>
  </si>
  <si>
    <t>NAMGYS</t>
  </si>
  <si>
    <t>高山</t>
  </si>
  <si>
    <t>NＡM</t>
  </si>
  <si>
    <t>NAMGS</t>
  </si>
  <si>
    <t>美並</t>
  </si>
  <si>
    <t>（2019年12月現在）</t>
  </si>
  <si>
    <t>新那加</t>
  </si>
  <si>
    <t>AM</t>
  </si>
  <si>
    <t>加納厚見</t>
  </si>
  <si>
    <t>NAMYGS</t>
  </si>
  <si>
    <t>NAM     YGS</t>
  </si>
  <si>
    <t>AMGY</t>
  </si>
  <si>
    <t>NAMYG</t>
  </si>
  <si>
    <t>岐南笠松</t>
  </si>
  <si>
    <t>（2020年8月現在）</t>
  </si>
  <si>
    <t>NＡMGＹS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</si>
</sst>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\ ggg\ e\ &quot;年&quot;\ m\ &quot;月&quot;\ d\ &quot;日&quot;\(\ aaa\ \)"/>
    <numFmt numFmtId="193" formatCode="[$€-2]\ #,##0.00_);[Red]\([$€-2]\ #,##0.00\)"/>
    <numFmt numFmtId="194" formatCode="yyyy&quot;年&quot;m&quot;月&quot;d&quot;日&quot;;@"/>
    <numFmt numFmtId="195" formatCode="yyyy&quot;年&quot;m&quot;月&quot;d&quot;日&quot;\(aaa\)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rgb="FFFF0000"/>
      <name val="ＭＳ Ｐゴシック"/>
      <family val="3"/>
    </font>
    <font>
      <sz val="7"/>
      <color theme="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886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69" xfId="0" applyNumberFormat="1" applyFont="1" applyFill="1" applyBorder="1" applyAlignment="1" applyProtection="1">
      <alignment vertical="center"/>
      <protection/>
    </xf>
    <xf numFmtId="38" fontId="6" fillId="0" borderId="70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71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72" xfId="0" applyNumberFormat="1" applyFont="1" applyFill="1" applyBorder="1" applyAlignment="1" applyProtection="1">
      <alignment vertical="center"/>
      <protection/>
    </xf>
    <xf numFmtId="38" fontId="6" fillId="0" borderId="16" xfId="0" applyNumberFormat="1" applyFont="1" applyFill="1" applyBorder="1" applyAlignment="1" applyProtection="1">
      <alignment vertical="center"/>
      <protection/>
    </xf>
    <xf numFmtId="38" fontId="4" fillId="0" borderId="73" xfId="0" applyNumberFormat="1" applyFont="1" applyFill="1" applyBorder="1" applyAlignment="1" applyProtection="1">
      <alignment vertical="center"/>
      <protection/>
    </xf>
    <xf numFmtId="38" fontId="6" fillId="0" borderId="74" xfId="0" applyNumberFormat="1" applyFont="1" applyFill="1" applyBorder="1" applyAlignment="1" applyProtection="1">
      <alignment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19" fillId="0" borderId="75" xfId="52" applyNumberFormat="1" applyFont="1" applyBorder="1" applyAlignment="1" applyProtection="1">
      <alignment horizontal="right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19" fillId="0" borderId="76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19" fillId="0" borderId="76" xfId="52" applyNumberFormat="1" applyFont="1" applyBorder="1" applyAlignment="1" applyProtection="1">
      <alignment/>
      <protection/>
    </xf>
    <xf numFmtId="187" fontId="20" fillId="0" borderId="64" xfId="52" applyNumberFormat="1" applyFont="1" applyBorder="1" applyAlignment="1" applyProtection="1">
      <alignment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19" fillId="0" borderId="65" xfId="52" applyNumberFormat="1" applyFont="1" applyFill="1" applyBorder="1" applyAlignment="1" applyProtection="1">
      <alignment horizontal="right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Fill="1" applyBorder="1" applyAlignment="1" applyProtection="1">
      <alignment horizontal="center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19" fillId="0" borderId="65" xfId="52" applyNumberFormat="1" applyFont="1" applyBorder="1" applyAlignment="1" applyProtection="1">
      <alignment horizontal="right" vertical="center"/>
      <protection/>
    </xf>
    <xf numFmtId="187" fontId="19" fillId="0" borderId="76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19" fillId="0" borderId="75" xfId="52" applyNumberFormat="1" applyFont="1" applyFill="1" applyBorder="1" applyAlignment="1" applyProtection="1">
      <alignment horizontal="right" vertical="center"/>
      <protection/>
    </xf>
    <xf numFmtId="187" fontId="16" fillId="0" borderId="63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0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distributed" vertical="center"/>
      <protection/>
    </xf>
    <xf numFmtId="187" fontId="20" fillId="0" borderId="18" xfId="52" applyNumberFormat="1" applyFont="1" applyBorder="1" applyAlignment="1" applyProtection="1">
      <alignment vertical="center"/>
      <protection/>
    </xf>
    <xf numFmtId="187" fontId="18" fillId="0" borderId="17" xfId="52" applyNumberFormat="1" applyFont="1" applyBorder="1" applyAlignment="1" applyProtection="1">
      <alignment vertical="center"/>
      <protection/>
    </xf>
    <xf numFmtId="187" fontId="16" fillId="0" borderId="0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center" vertical="center"/>
      <protection/>
    </xf>
    <xf numFmtId="187" fontId="20" fillId="0" borderId="64" xfId="52" applyNumberFormat="1" applyFont="1" applyFill="1" applyBorder="1" applyAlignment="1" applyProtection="1">
      <alignment vertical="center"/>
      <protection/>
    </xf>
    <xf numFmtId="187" fontId="16" fillId="0" borderId="63" xfId="52" applyNumberFormat="1" applyFont="1" applyBorder="1" applyAlignment="1" applyProtection="1">
      <alignment horizontal="center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/>
      <protection/>
    </xf>
    <xf numFmtId="187" fontId="20" fillId="0" borderId="18" xfId="52" applyNumberFormat="1" applyFont="1" applyFill="1" applyBorder="1" applyAlignment="1" applyProtection="1">
      <alignment vertical="center"/>
      <protection/>
    </xf>
    <xf numFmtId="187" fontId="19" fillId="0" borderId="76" xfId="52" applyNumberFormat="1" applyFont="1" applyFill="1" applyBorder="1" applyAlignment="1" applyProtection="1">
      <alignment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8" fillId="0" borderId="17" xfId="52" applyNumberFormat="1" applyFont="1" applyFill="1" applyBorder="1" applyAlignment="1" applyProtection="1">
      <alignment vertical="center"/>
      <protection/>
    </xf>
    <xf numFmtId="187" fontId="16" fillId="0" borderId="0" xfId="52" applyNumberFormat="1" applyFont="1" applyFill="1" applyBorder="1" applyAlignment="1" applyProtection="1">
      <alignment horizontal="distributed" vertical="center"/>
      <protection/>
    </xf>
    <xf numFmtId="187" fontId="16" fillId="0" borderId="0" xfId="52" applyNumberFormat="1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 shrinkToFit="1"/>
      <protection/>
    </xf>
    <xf numFmtId="187" fontId="18" fillId="0" borderId="0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38" fontId="6" fillId="0" borderId="77" xfId="0" applyNumberFormat="1" applyFont="1" applyFill="1" applyBorder="1" applyAlignment="1" applyProtection="1">
      <alignment vertical="center"/>
      <protection/>
    </xf>
    <xf numFmtId="38" fontId="4" fillId="0" borderId="7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38" fontId="4" fillId="0" borderId="67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87" fontId="16" fillId="0" borderId="79" xfId="52" applyNumberFormat="1" applyFont="1" applyBorder="1" applyAlignment="1" applyProtection="1">
      <alignment horizontal="left" vertical="center" shrinkToFit="1"/>
      <protection/>
    </xf>
    <xf numFmtId="187" fontId="16" fillId="0" borderId="80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left" vertical="center" shrinkToFit="1"/>
      <protection/>
    </xf>
    <xf numFmtId="187" fontId="16" fillId="0" borderId="81" xfId="52" applyNumberFormat="1" applyFont="1" applyBorder="1" applyAlignment="1" applyProtection="1">
      <alignment horizontal="center" vertical="center"/>
      <protection/>
    </xf>
    <xf numFmtId="187" fontId="16" fillId="0" borderId="63" xfId="52" applyNumberFormat="1" applyFont="1" applyBorder="1" applyAlignment="1" applyProtection="1">
      <alignment horizontal="distributed" vertical="center" shrinkToFit="1"/>
      <protection/>
    </xf>
    <xf numFmtId="187" fontId="16" fillId="0" borderId="0" xfId="52" applyNumberFormat="1" applyFont="1" applyAlignment="1" applyProtection="1">
      <alignment horizontal="distributed" vertical="center"/>
      <protection/>
    </xf>
    <xf numFmtId="187" fontId="16" fillId="0" borderId="82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/>
    </xf>
    <xf numFmtId="187" fontId="0" fillId="0" borderId="79" xfId="52" applyNumberFormat="1" applyFont="1" applyFill="1" applyBorder="1" applyAlignment="1" applyProtection="1">
      <alignment horizontal="distributed" vertical="center"/>
      <protection/>
    </xf>
    <xf numFmtId="187" fontId="19" fillId="0" borderId="83" xfId="52" applyNumberFormat="1" applyFont="1" applyBorder="1" applyAlignment="1" applyProtection="1">
      <alignment horizontal="right" vertical="center"/>
      <protection/>
    </xf>
    <xf numFmtId="187" fontId="16" fillId="0" borderId="81" xfId="52" applyNumberFormat="1" applyFont="1" applyBorder="1" applyAlignment="1" applyProtection="1">
      <alignment horizontal="center" vertical="center" shrinkToFit="1"/>
      <protection/>
    </xf>
    <xf numFmtId="187" fontId="16" fillId="0" borderId="81" xfId="52" applyNumberFormat="1" applyFont="1" applyFill="1" applyBorder="1" applyAlignment="1" applyProtection="1">
      <alignment horizontal="center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/>
      <protection/>
    </xf>
    <xf numFmtId="187" fontId="18" fillId="0" borderId="76" xfId="52" applyNumberFormat="1" applyFont="1" applyFill="1" applyBorder="1" applyAlignment="1" applyProtection="1">
      <alignment horizontal="right" vertical="center"/>
      <protection/>
    </xf>
    <xf numFmtId="187" fontId="16" fillId="0" borderId="21" xfId="52" applyNumberFormat="1" applyFont="1" applyBorder="1" applyAlignment="1" applyProtection="1">
      <alignment horizontal="distributed" vertical="center" shrinkToFit="1"/>
      <protection/>
    </xf>
    <xf numFmtId="187" fontId="16" fillId="0" borderId="21" xfId="52" applyNumberFormat="1" applyFont="1" applyBorder="1" applyAlignment="1" applyProtection="1">
      <alignment horizontal="distributed" vertical="center"/>
      <protection/>
    </xf>
    <xf numFmtId="187" fontId="16" fillId="0" borderId="84" xfId="52" applyNumberFormat="1" applyFont="1" applyBorder="1" applyAlignment="1" applyProtection="1">
      <alignment horizontal="distributed" vertical="center"/>
      <protection/>
    </xf>
    <xf numFmtId="187" fontId="19" fillId="0" borderId="85" xfId="52" applyNumberFormat="1" applyFont="1" applyBorder="1" applyAlignment="1" applyProtection="1">
      <alignment horizontal="right" vertical="center"/>
      <protection/>
    </xf>
    <xf numFmtId="187" fontId="16" fillId="0" borderId="86" xfId="52" applyNumberFormat="1" applyFont="1" applyBorder="1" applyAlignment="1" applyProtection="1">
      <alignment horizontal="distributed" vertical="center"/>
      <protection/>
    </xf>
    <xf numFmtId="187" fontId="19" fillId="0" borderId="87" xfId="52" applyNumberFormat="1" applyFont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9" fillId="0" borderId="83" xfId="52" applyNumberFormat="1" applyFont="1" applyFill="1" applyBorder="1" applyAlignment="1" applyProtection="1">
      <alignment horizontal="right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38" fontId="4" fillId="0" borderId="84" xfId="49" applyFont="1" applyFill="1" applyBorder="1" applyAlignment="1" applyProtection="1">
      <alignment horizontal="right" vertical="center"/>
      <protection/>
    </xf>
    <xf numFmtId="38" fontId="4" fillId="0" borderId="89" xfId="49" applyFont="1" applyFill="1" applyBorder="1" applyAlignment="1" applyProtection="1">
      <alignment horizontal="right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87" fontId="19" fillId="0" borderId="85" xfId="52" applyNumberFormat="1" applyFont="1" applyFill="1" applyBorder="1" applyAlignment="1" applyProtection="1">
      <alignment/>
      <protection/>
    </xf>
    <xf numFmtId="187" fontId="16" fillId="0" borderId="84" xfId="52" applyNumberFormat="1" applyFont="1" applyFill="1" applyBorder="1" applyAlignment="1" applyProtection="1">
      <alignment horizontal="distributed" vertical="center"/>
      <protection/>
    </xf>
    <xf numFmtId="187" fontId="19" fillId="0" borderId="85" xfId="52" applyNumberFormat="1" applyFont="1" applyFill="1" applyBorder="1" applyAlignment="1" applyProtection="1">
      <alignment horizontal="right" vertical="center"/>
      <protection/>
    </xf>
    <xf numFmtId="187" fontId="20" fillId="0" borderId="89" xfId="52" applyNumberFormat="1" applyFont="1" applyFill="1" applyBorder="1" applyAlignment="1" applyProtection="1">
      <alignment vertical="center"/>
      <protection/>
    </xf>
    <xf numFmtId="187" fontId="18" fillId="0" borderId="84" xfId="52" applyNumberFormat="1" applyFont="1" applyFill="1" applyBorder="1" applyAlignment="1" applyProtection="1">
      <alignment vertical="center"/>
      <protection/>
    </xf>
    <xf numFmtId="187" fontId="17" fillId="0" borderId="84" xfId="52" applyNumberFormat="1" applyFont="1" applyFill="1" applyBorder="1" applyAlignment="1" applyProtection="1">
      <alignment horizontal="center" vertical="center"/>
      <protection/>
    </xf>
    <xf numFmtId="38" fontId="6" fillId="0" borderId="90" xfId="49" applyFont="1" applyFill="1" applyBorder="1" applyAlignment="1" applyProtection="1">
      <alignment horizontal="right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187" fontId="16" fillId="0" borderId="84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/>
    </xf>
    <xf numFmtId="187" fontId="16" fillId="0" borderId="86" xfId="52" applyNumberFormat="1" applyFont="1" applyFill="1" applyBorder="1" applyAlignment="1" applyProtection="1">
      <alignment horizontal="distributed" vertical="center"/>
      <protection/>
    </xf>
    <xf numFmtId="187" fontId="0" fillId="0" borderId="86" xfId="52" applyNumberFormat="1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vertical="center"/>
      <protection/>
    </xf>
    <xf numFmtId="187" fontId="20" fillId="0" borderId="63" xfId="52" applyNumberFormat="1" applyFont="1" applyFill="1" applyBorder="1" applyAlignment="1" applyProtection="1">
      <alignment vertical="center"/>
      <protection/>
    </xf>
    <xf numFmtId="187" fontId="20" fillId="0" borderId="84" xfId="52" applyNumberFormat="1" applyFont="1" applyFill="1" applyBorder="1" applyAlignment="1" applyProtection="1">
      <alignment vertical="center"/>
      <protection/>
    </xf>
    <xf numFmtId="0" fontId="0" fillId="0" borderId="92" xfId="0" applyFont="1" applyFill="1" applyBorder="1" applyAlignment="1" applyProtection="1">
      <alignment vertical="center"/>
      <protection/>
    </xf>
    <xf numFmtId="0" fontId="0" fillId="0" borderId="93" xfId="0" applyFont="1" applyFill="1" applyBorder="1" applyAlignment="1" applyProtection="1">
      <alignment vertical="center"/>
      <protection/>
    </xf>
    <xf numFmtId="0" fontId="22" fillId="0" borderId="21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 shrinkToFit="1"/>
      <protection locked="0"/>
    </xf>
    <xf numFmtId="0" fontId="22" fillId="0" borderId="17" xfId="43" applyFont="1" applyBorder="1" applyAlignment="1" applyProtection="1">
      <alignment horizontal="distributed" vertical="center"/>
      <protection locked="0"/>
    </xf>
    <xf numFmtId="38" fontId="4" fillId="0" borderId="63" xfId="49" applyFont="1" applyFill="1" applyBorder="1" applyAlignment="1" applyProtection="1">
      <alignment horizontal="right" vertical="center"/>
      <protection locked="0"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187" fontId="20" fillId="0" borderId="64" xfId="52" applyNumberFormat="1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17" fillId="0" borderId="80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17" fillId="0" borderId="82" xfId="52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187" fontId="17" fillId="0" borderId="63" xfId="5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187" fontId="17" fillId="0" borderId="81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shrinkToFit="1"/>
      <protection/>
    </xf>
    <xf numFmtId="187" fontId="17" fillId="0" borderId="63" xfId="52" applyNumberFormat="1" applyFont="1" applyBorder="1" applyAlignment="1" applyProtection="1">
      <alignment horizontal="center" vertical="center" shrinkToFit="1"/>
      <protection/>
    </xf>
    <xf numFmtId="187" fontId="17" fillId="0" borderId="63" xfId="52" applyNumberFormat="1" applyFont="1" applyFill="1" applyBorder="1" applyAlignment="1" applyProtection="1">
      <alignment horizontal="center" vertical="center" shrinkToFit="1"/>
      <protection/>
    </xf>
    <xf numFmtId="187" fontId="17" fillId="0" borderId="0" xfId="52" applyNumberFormat="1" applyFont="1" applyFill="1" applyBorder="1" applyAlignment="1" applyProtection="1">
      <alignment horizontal="center" vertical="center" shrinkToFit="1"/>
      <protection/>
    </xf>
    <xf numFmtId="187" fontId="17" fillId="0" borderId="94" xfId="52" applyNumberFormat="1" applyFont="1" applyBorder="1" applyAlignment="1" applyProtection="1">
      <alignment horizontal="center" vertical="center"/>
      <protection/>
    </xf>
    <xf numFmtId="187" fontId="17" fillId="0" borderId="95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 wrapText="1" shrinkToFit="1"/>
      <protection/>
    </xf>
    <xf numFmtId="187" fontId="17" fillId="0" borderId="94" xfId="52" applyNumberFormat="1" applyFont="1" applyBorder="1" applyAlignment="1" applyProtection="1">
      <alignment horizontal="center" vertical="center" shrinkToFit="1"/>
      <protection/>
    </xf>
    <xf numFmtId="187" fontId="17" fillId="0" borderId="0" xfId="52" applyNumberFormat="1" applyFont="1" applyBorder="1" applyAlignment="1" applyProtection="1">
      <alignment horizontal="center" vertical="center" shrinkToFit="1"/>
      <protection/>
    </xf>
    <xf numFmtId="187" fontId="17" fillId="0" borderId="95" xfId="52" applyNumberFormat="1" applyFont="1" applyBorder="1" applyAlignment="1" applyProtection="1">
      <alignment horizontal="center" vertical="center" shrinkToFit="1"/>
      <protection/>
    </xf>
    <xf numFmtId="187" fontId="17" fillId="0" borderId="94" xfId="52" applyNumberFormat="1" applyFont="1" applyFill="1" applyBorder="1" applyAlignment="1" applyProtection="1">
      <alignment horizontal="center" vertical="center" shrinkToFit="1"/>
      <protection/>
    </xf>
    <xf numFmtId="187" fontId="17" fillId="0" borderId="95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66" applyFont="1" applyFill="1" applyBorder="1" applyAlignment="1" applyProtection="1">
      <alignment horizontal="center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187" fontId="20" fillId="0" borderId="63" xfId="52" applyNumberFormat="1" applyFont="1" applyFill="1" applyBorder="1" applyAlignment="1" applyProtection="1">
      <alignment vertical="center"/>
      <protection locked="0"/>
    </xf>
    <xf numFmtId="0" fontId="62" fillId="0" borderId="0" xfId="68" applyFont="1" applyAlignment="1">
      <alignment vertical="center"/>
      <protection/>
    </xf>
    <xf numFmtId="0" fontId="45" fillId="0" borderId="0" xfId="68" applyFont="1">
      <alignment vertical="center"/>
      <protection/>
    </xf>
    <xf numFmtId="0" fontId="63" fillId="0" borderId="0" xfId="68" applyFont="1" applyAlignment="1">
      <alignment vertical="center"/>
      <protection/>
    </xf>
    <xf numFmtId="0" fontId="45" fillId="0" borderId="0" xfId="68" applyFont="1" applyAlignment="1">
      <alignment vertical="center"/>
      <protection/>
    </xf>
    <xf numFmtId="0" fontId="64" fillId="0" borderId="0" xfId="68" applyFont="1" applyAlignment="1">
      <alignment horizontal="right" vertical="center"/>
      <protection/>
    </xf>
    <xf numFmtId="49" fontId="64" fillId="0" borderId="0" xfId="68" applyNumberFormat="1" applyFont="1" applyAlignment="1" quotePrefix="1">
      <alignment vertical="center"/>
      <protection/>
    </xf>
    <xf numFmtId="0" fontId="45" fillId="0" borderId="40" xfId="68" applyFont="1" applyBorder="1" applyAlignment="1">
      <alignment vertical="center"/>
      <protection/>
    </xf>
    <xf numFmtId="0" fontId="45" fillId="0" borderId="21" xfId="68" applyFont="1" applyBorder="1" applyAlignment="1">
      <alignment vertical="center"/>
      <protection/>
    </xf>
    <xf numFmtId="0" fontId="64" fillId="0" borderId="75" xfId="68" applyFont="1" applyBorder="1" applyAlignment="1">
      <alignment horizontal="center" vertical="center"/>
      <protection/>
    </xf>
    <xf numFmtId="0" fontId="64" fillId="0" borderId="96" xfId="68" applyFont="1" applyBorder="1" applyAlignment="1">
      <alignment horizontal="center" vertical="center"/>
      <protection/>
    </xf>
    <xf numFmtId="0" fontId="45" fillId="0" borderId="16" xfId="68" applyFont="1" applyBorder="1" applyAlignment="1">
      <alignment vertical="center"/>
      <protection/>
    </xf>
    <xf numFmtId="0" fontId="45" fillId="0" borderId="17" xfId="68" applyFont="1" applyBorder="1" applyAlignment="1">
      <alignment vertical="center"/>
      <protection/>
    </xf>
    <xf numFmtId="0" fontId="64" fillId="0" borderId="97" xfId="68" applyFont="1" applyBorder="1" applyAlignment="1">
      <alignment horizontal="center" vertical="center"/>
      <protection/>
    </xf>
    <xf numFmtId="0" fontId="64" fillId="0" borderId="65" xfId="68" applyFont="1" applyBorder="1" applyAlignment="1">
      <alignment horizontal="center" vertical="center"/>
      <protection/>
    </xf>
    <xf numFmtId="0" fontId="64" fillId="0" borderId="98" xfId="68" applyFont="1" applyBorder="1" applyAlignment="1">
      <alignment horizontal="center" vertical="center"/>
      <protection/>
    </xf>
    <xf numFmtId="2" fontId="45" fillId="0" borderId="99" xfId="68" applyNumberFormat="1" applyFont="1" applyBorder="1" applyAlignment="1">
      <alignment vertical="center"/>
      <protection/>
    </xf>
    <xf numFmtId="2" fontId="45" fillId="0" borderId="100" xfId="68" applyNumberFormat="1" applyFont="1" applyBorder="1" applyAlignment="1">
      <alignment vertical="center"/>
      <protection/>
    </xf>
    <xf numFmtId="2" fontId="45" fillId="0" borderId="95" xfId="68" applyNumberFormat="1" applyFont="1" applyBorder="1" applyAlignment="1">
      <alignment vertical="center"/>
      <protection/>
    </xf>
    <xf numFmtId="2" fontId="45" fillId="0" borderId="87" xfId="68" applyNumberFormat="1" applyFont="1" applyBorder="1" applyAlignment="1">
      <alignment vertical="center"/>
      <protection/>
    </xf>
    <xf numFmtId="2" fontId="45" fillId="0" borderId="101" xfId="68" applyNumberFormat="1" applyFont="1" applyBorder="1" applyAlignment="1">
      <alignment vertical="center"/>
      <protection/>
    </xf>
    <xf numFmtId="0" fontId="64" fillId="0" borderId="71" xfId="68" applyFont="1" applyBorder="1" applyAlignment="1">
      <alignment horizontal="center" vertical="center"/>
      <protection/>
    </xf>
    <xf numFmtId="2" fontId="45" fillId="0" borderId="102" xfId="68" applyNumberFormat="1" applyFont="1" applyBorder="1" applyAlignment="1">
      <alignment vertical="center"/>
      <protection/>
    </xf>
    <xf numFmtId="2" fontId="45" fillId="0" borderId="103" xfId="68" applyNumberFormat="1" applyFont="1" applyBorder="1" applyAlignment="1">
      <alignment vertical="center"/>
      <protection/>
    </xf>
    <xf numFmtId="2" fontId="45" fillId="0" borderId="81" xfId="68" applyNumberFormat="1" applyFont="1" applyBorder="1" applyAlignment="1">
      <alignment vertical="center"/>
      <protection/>
    </xf>
    <xf numFmtId="2" fontId="45" fillId="0" borderId="76" xfId="68" applyNumberFormat="1" applyFont="1" applyBorder="1" applyAlignment="1">
      <alignment vertical="center"/>
      <protection/>
    </xf>
    <xf numFmtId="2" fontId="45" fillId="0" borderId="104" xfId="68" applyNumberFormat="1" applyFont="1" applyBorder="1" applyAlignment="1">
      <alignment vertical="center"/>
      <protection/>
    </xf>
    <xf numFmtId="0" fontId="64" fillId="0" borderId="85" xfId="68" applyFont="1" applyBorder="1" applyAlignment="1">
      <alignment horizontal="distributed" vertical="center"/>
      <protection/>
    </xf>
    <xf numFmtId="2" fontId="45" fillId="0" borderId="105" xfId="68" applyNumberFormat="1" applyFont="1" applyBorder="1" applyAlignment="1">
      <alignment vertical="center"/>
      <protection/>
    </xf>
    <xf numFmtId="2" fontId="45" fillId="0" borderId="106" xfId="68" applyNumberFormat="1" applyFont="1" applyBorder="1" applyAlignment="1">
      <alignment vertical="center"/>
      <protection/>
    </xf>
    <xf numFmtId="0" fontId="64" fillId="28" borderId="107" xfId="68" applyFont="1" applyFill="1" applyBorder="1" applyAlignment="1">
      <alignment horizontal="distributed" vertical="center"/>
      <protection/>
    </xf>
    <xf numFmtId="2" fontId="45" fillId="28" borderId="95" xfId="68" applyNumberFormat="1" applyFont="1" applyFill="1" applyBorder="1" applyAlignment="1">
      <alignment vertical="center"/>
      <protection/>
    </xf>
    <xf numFmtId="2" fontId="45" fillId="28" borderId="87" xfId="68" applyNumberFormat="1" applyFont="1" applyFill="1" applyBorder="1" applyAlignment="1">
      <alignment vertical="center"/>
      <protection/>
    </xf>
    <xf numFmtId="2" fontId="45" fillId="28" borderId="76" xfId="68" applyNumberFormat="1" applyFont="1" applyFill="1" applyBorder="1" applyAlignment="1">
      <alignment vertical="center"/>
      <protection/>
    </xf>
    <xf numFmtId="2" fontId="45" fillId="28" borderId="104" xfId="68" applyNumberFormat="1" applyFont="1" applyFill="1" applyBorder="1" applyAlignment="1">
      <alignment vertical="center"/>
      <protection/>
    </xf>
    <xf numFmtId="0" fontId="64" fillId="0" borderId="108" xfId="68" applyFont="1" applyBorder="1" applyAlignment="1">
      <alignment horizontal="distributed" vertical="center"/>
      <protection/>
    </xf>
    <xf numFmtId="2" fontId="45" fillId="28" borderId="81" xfId="68" applyNumberFormat="1" applyFont="1" applyFill="1" applyBorder="1" applyAlignment="1">
      <alignment vertical="center"/>
      <protection/>
    </xf>
    <xf numFmtId="2" fontId="45" fillId="28" borderId="94" xfId="68" applyNumberFormat="1" applyFont="1" applyFill="1" applyBorder="1" applyAlignment="1">
      <alignment vertical="center"/>
      <protection/>
    </xf>
    <xf numFmtId="2" fontId="45" fillId="28" borderId="85" xfId="68" applyNumberFormat="1" applyFont="1" applyFill="1" applyBorder="1" applyAlignment="1">
      <alignment vertical="center"/>
      <protection/>
    </xf>
    <xf numFmtId="2" fontId="45" fillId="28" borderId="109" xfId="68" applyNumberFormat="1" applyFont="1" applyFill="1" applyBorder="1" applyAlignment="1">
      <alignment vertical="center"/>
      <protection/>
    </xf>
    <xf numFmtId="2" fontId="45" fillId="28" borderId="110" xfId="68" applyNumberFormat="1" applyFont="1" applyFill="1" applyBorder="1" applyAlignment="1">
      <alignment vertical="center"/>
      <protection/>
    </xf>
    <xf numFmtId="0" fontId="64" fillId="0" borderId="111" xfId="68" applyFont="1" applyBorder="1" applyAlignment="1">
      <alignment horizontal="center" vertical="center"/>
      <protection/>
    </xf>
    <xf numFmtId="2" fontId="45" fillId="0" borderId="99" xfId="68" applyNumberFormat="1" applyFont="1" applyFill="1" applyBorder="1" applyAlignment="1">
      <alignment vertical="center"/>
      <protection/>
    </xf>
    <xf numFmtId="2" fontId="45" fillId="0" borderId="100" xfId="68" applyNumberFormat="1" applyFont="1" applyFill="1" applyBorder="1" applyAlignment="1">
      <alignment vertical="center"/>
      <protection/>
    </xf>
    <xf numFmtId="2" fontId="45" fillId="0" borderId="80" xfId="68" applyNumberFormat="1" applyFont="1" applyFill="1" applyBorder="1" applyAlignment="1">
      <alignment vertical="center"/>
      <protection/>
    </xf>
    <xf numFmtId="2" fontId="45" fillId="0" borderId="83" xfId="68" applyNumberFormat="1" applyFont="1" applyFill="1" applyBorder="1" applyAlignment="1">
      <alignment vertical="center"/>
      <protection/>
    </xf>
    <xf numFmtId="2" fontId="45" fillId="0" borderId="112" xfId="68" applyNumberFormat="1" applyFont="1" applyFill="1" applyBorder="1" applyAlignment="1">
      <alignment vertical="center"/>
      <protection/>
    </xf>
    <xf numFmtId="2" fontId="45" fillId="0" borderId="102" xfId="68" applyNumberFormat="1" applyFont="1" applyFill="1" applyBorder="1" applyAlignment="1">
      <alignment vertical="center"/>
      <protection/>
    </xf>
    <xf numFmtId="2" fontId="45" fillId="0" borderId="103" xfId="68" applyNumberFormat="1" applyFont="1" applyFill="1" applyBorder="1" applyAlignment="1">
      <alignment vertical="center"/>
      <protection/>
    </xf>
    <xf numFmtId="2" fontId="45" fillId="0" borderId="81" xfId="68" applyNumberFormat="1" applyFont="1" applyFill="1" applyBorder="1" applyAlignment="1">
      <alignment vertical="center"/>
      <protection/>
    </xf>
    <xf numFmtId="2" fontId="45" fillId="0" borderId="76" xfId="68" applyNumberFormat="1" applyFont="1" applyFill="1" applyBorder="1" applyAlignment="1">
      <alignment vertical="center"/>
      <protection/>
    </xf>
    <xf numFmtId="2" fontId="45" fillId="0" borderId="104" xfId="68" applyNumberFormat="1" applyFont="1" applyFill="1" applyBorder="1" applyAlignment="1">
      <alignment vertical="center"/>
      <protection/>
    </xf>
    <xf numFmtId="0" fontId="64" fillId="0" borderId="113" xfId="68" applyFont="1" applyBorder="1" applyAlignment="1">
      <alignment horizontal="distributed" vertical="center"/>
      <protection/>
    </xf>
    <xf numFmtId="2" fontId="45" fillId="0" borderId="105" xfId="68" applyNumberFormat="1" applyFont="1" applyFill="1" applyBorder="1" applyAlignment="1">
      <alignment vertical="center"/>
      <protection/>
    </xf>
    <xf numFmtId="2" fontId="45" fillId="0" borderId="106" xfId="68" applyNumberFormat="1" applyFont="1" applyFill="1" applyBorder="1" applyAlignment="1">
      <alignment vertical="center"/>
      <protection/>
    </xf>
    <xf numFmtId="2" fontId="45" fillId="0" borderId="85" xfId="68" applyNumberFormat="1" applyFont="1" applyFill="1" applyBorder="1" applyAlignment="1">
      <alignment vertical="center"/>
      <protection/>
    </xf>
    <xf numFmtId="2" fontId="45" fillId="0" borderId="109" xfId="68" applyNumberFormat="1" applyFont="1" applyFill="1" applyBorder="1" applyAlignment="1">
      <alignment vertical="center"/>
      <protection/>
    </xf>
    <xf numFmtId="2" fontId="45" fillId="0" borderId="110" xfId="68" applyNumberFormat="1" applyFont="1" applyFill="1" applyBorder="1" applyAlignment="1">
      <alignment vertical="center"/>
      <protection/>
    </xf>
    <xf numFmtId="2" fontId="45" fillId="0" borderId="80" xfId="68" applyNumberFormat="1" applyFont="1" applyBorder="1" applyAlignment="1">
      <alignment vertical="center"/>
      <protection/>
    </xf>
    <xf numFmtId="2" fontId="45" fillId="0" borderId="83" xfId="68" applyNumberFormat="1" applyFont="1" applyBorder="1" applyAlignment="1">
      <alignment vertical="center"/>
      <protection/>
    </xf>
    <xf numFmtId="2" fontId="45" fillId="0" borderId="112" xfId="68" applyNumberFormat="1" applyFont="1" applyBorder="1" applyAlignment="1">
      <alignment vertical="center"/>
      <protection/>
    </xf>
    <xf numFmtId="2" fontId="45" fillId="28" borderId="114" xfId="68" applyNumberFormat="1" applyFont="1" applyFill="1" applyBorder="1" applyAlignment="1">
      <alignment vertical="center"/>
      <protection/>
    </xf>
    <xf numFmtId="2" fontId="45" fillId="28" borderId="97" xfId="68" applyNumberFormat="1" applyFont="1" applyFill="1" applyBorder="1" applyAlignment="1">
      <alignment vertical="center"/>
      <protection/>
    </xf>
    <xf numFmtId="0" fontId="64" fillId="0" borderId="115" xfId="68" applyFont="1" applyBorder="1" applyAlignment="1">
      <alignment horizontal="distributed" vertical="center"/>
      <protection/>
    </xf>
    <xf numFmtId="2" fontId="45" fillId="0" borderId="116" xfId="68" applyNumberFormat="1" applyFont="1" applyBorder="1" applyAlignment="1">
      <alignment vertical="center"/>
      <protection/>
    </xf>
    <xf numFmtId="2" fontId="45" fillId="0" borderId="117" xfId="68" applyNumberFormat="1" applyFont="1" applyBorder="1" applyAlignment="1">
      <alignment vertical="center"/>
      <protection/>
    </xf>
    <xf numFmtId="2" fontId="45" fillId="28" borderId="82" xfId="68" applyNumberFormat="1" applyFont="1" applyFill="1" applyBorder="1" applyAlignment="1">
      <alignment vertical="center"/>
      <protection/>
    </xf>
    <xf numFmtId="2" fontId="45" fillId="28" borderId="65" xfId="68" applyNumberFormat="1" applyFont="1" applyFill="1" applyBorder="1" applyAlignment="1">
      <alignment vertical="center"/>
      <protection/>
    </xf>
    <xf numFmtId="0" fontId="65" fillId="0" borderId="0" xfId="68" applyFont="1">
      <alignment vertical="center"/>
      <protection/>
    </xf>
    <xf numFmtId="0" fontId="64" fillId="0" borderId="0" xfId="68" applyFont="1">
      <alignment vertical="center"/>
      <protection/>
    </xf>
    <xf numFmtId="0" fontId="64" fillId="0" borderId="77" xfId="68" applyFont="1" applyBorder="1" applyAlignment="1">
      <alignment horizontal="center" vertical="center"/>
      <protection/>
    </xf>
    <xf numFmtId="2" fontId="45" fillId="28" borderId="113" xfId="68" applyNumberFormat="1" applyFont="1" applyFill="1" applyBorder="1" applyAlignment="1">
      <alignment vertical="center"/>
      <protection/>
    </xf>
    <xf numFmtId="2" fontId="45" fillId="0" borderId="69" xfId="68" applyNumberFormat="1" applyFont="1" applyBorder="1" applyAlignment="1">
      <alignment vertical="center"/>
      <protection/>
    </xf>
    <xf numFmtId="2" fontId="45" fillId="28" borderId="118" xfId="68" applyNumberFormat="1" applyFont="1" applyFill="1" applyBorder="1" applyAlignment="1">
      <alignment vertical="center"/>
      <protection/>
    </xf>
    <xf numFmtId="38" fontId="4" fillId="28" borderId="69" xfId="52" applyFont="1" applyFill="1" applyBorder="1" applyAlignment="1" applyProtection="1">
      <alignment horizontal="right" vertical="center"/>
      <protection locked="0"/>
    </xf>
    <xf numFmtId="38" fontId="4" fillId="0" borderId="69" xfId="52" applyFont="1" applyFill="1" applyBorder="1" applyAlignment="1" applyProtection="1">
      <alignment horizontal="right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38" fontId="4" fillId="28" borderId="119" xfId="52" applyFont="1" applyFill="1" applyBorder="1" applyAlignment="1" applyProtection="1">
      <alignment horizontal="right" vertical="center"/>
      <protection locked="0"/>
    </xf>
    <xf numFmtId="187" fontId="19" fillId="0" borderId="87" xfId="52" applyNumberFormat="1" applyFont="1" applyFill="1" applyBorder="1" applyAlignment="1" applyProtection="1">
      <alignment horizontal="right" vertical="center"/>
      <protection/>
    </xf>
    <xf numFmtId="187" fontId="19" fillId="0" borderId="108" xfId="52" applyNumberFormat="1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/>
      <protection/>
    </xf>
    <xf numFmtId="187" fontId="16" fillId="0" borderId="82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120" xfId="52" applyNumberFormat="1" applyFont="1" applyFill="1" applyBorder="1" applyAlignment="1" applyProtection="1">
      <alignment horizontal="center" vertical="center"/>
      <protection/>
    </xf>
    <xf numFmtId="187" fontId="17" fillId="0" borderId="82" xfId="52" applyNumberFormat="1" applyFont="1" applyFill="1" applyBorder="1" applyAlignment="1" applyProtection="1">
      <alignment horizontal="center" vertical="center"/>
      <protection/>
    </xf>
    <xf numFmtId="187" fontId="17" fillId="0" borderId="94" xfId="52" applyNumberFormat="1" applyFont="1" applyFill="1" applyBorder="1" applyAlignment="1" applyProtection="1">
      <alignment horizontal="center" vertical="center"/>
      <protection/>
    </xf>
    <xf numFmtId="187" fontId="17" fillId="0" borderId="120" xfId="52" applyNumberFormat="1" applyFont="1" applyFill="1" applyBorder="1" applyAlignment="1" applyProtection="1">
      <alignment horizontal="center" vertical="center" shrinkToFit="1"/>
      <protection/>
    </xf>
    <xf numFmtId="187" fontId="16" fillId="0" borderId="84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79" xfId="52" applyNumberFormat="1" applyFont="1" applyFill="1" applyBorder="1" applyAlignment="1" applyProtection="1">
      <alignment horizontal="left" vertical="center" shrinkToFi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4" fillId="0" borderId="69" xfId="49" applyFont="1" applyFill="1" applyBorder="1" applyAlignment="1" applyProtection="1">
      <alignment horizontal="right"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 locked="0"/>
    </xf>
    <xf numFmtId="38" fontId="4" fillId="0" borderId="78" xfId="49" applyFont="1" applyFill="1" applyBorder="1" applyAlignment="1" applyProtection="1">
      <alignment horizontal="right" vertical="center"/>
      <protection/>
    </xf>
    <xf numFmtId="38" fontId="4" fillId="0" borderId="78" xfId="49" applyFont="1" applyFill="1" applyBorder="1" applyAlignment="1" applyProtection="1">
      <alignment horizontal="right" vertical="center"/>
      <protection locked="0"/>
    </xf>
    <xf numFmtId="38" fontId="4" fillId="0" borderId="121" xfId="52" applyFont="1" applyFill="1" applyBorder="1" applyAlignment="1" applyProtection="1">
      <alignment horizontal="right" vertical="center"/>
      <protection/>
    </xf>
    <xf numFmtId="38" fontId="66" fillId="0" borderId="119" xfId="52" applyFont="1" applyFill="1" applyBorder="1" applyAlignment="1" applyProtection="1">
      <alignment horizontal="right" vertical="center"/>
      <protection/>
    </xf>
    <xf numFmtId="38" fontId="66" fillId="0" borderId="69" xfId="52" applyFont="1" applyFill="1" applyBorder="1" applyAlignment="1" applyProtection="1">
      <alignment horizontal="right" vertical="center"/>
      <protection/>
    </xf>
    <xf numFmtId="38" fontId="4" fillId="28" borderId="121" xfId="5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38" fontId="4" fillId="0" borderId="122" xfId="52" applyFont="1" applyFill="1" applyBorder="1" applyAlignment="1" applyProtection="1">
      <alignment horizontal="right" vertical="center"/>
      <protection/>
    </xf>
    <xf numFmtId="187" fontId="17" fillId="0" borderId="84" xfId="52" applyNumberFormat="1" applyFont="1" applyBorder="1" applyAlignment="1" applyProtection="1">
      <alignment horizontal="center" vertical="center"/>
      <protection/>
    </xf>
    <xf numFmtId="187" fontId="20" fillId="0" borderId="89" xfId="52" applyNumberFormat="1" applyFont="1" applyBorder="1" applyAlignment="1" applyProtection="1">
      <alignment vertical="center"/>
      <protection/>
    </xf>
    <xf numFmtId="38" fontId="4" fillId="28" borderId="122" xfId="52" applyFont="1" applyFill="1" applyBorder="1" applyAlignment="1" applyProtection="1">
      <alignment horizontal="right" vertical="center"/>
      <protection locked="0"/>
    </xf>
    <xf numFmtId="187" fontId="18" fillId="0" borderId="84" xfId="52" applyNumberFormat="1" applyFont="1" applyBorder="1" applyAlignment="1" applyProtection="1">
      <alignment vertical="center"/>
      <protection/>
    </xf>
    <xf numFmtId="187" fontId="17" fillId="0" borderId="84" xfId="52" applyNumberFormat="1" applyFont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8" fontId="4" fillId="0" borderId="119" xfId="52" applyFont="1" applyFill="1" applyBorder="1" applyAlignment="1" applyProtection="1">
      <alignment horizontal="right" vertical="center"/>
      <protection/>
    </xf>
    <xf numFmtId="187" fontId="16" fillId="0" borderId="81" xfId="52" applyNumberFormat="1" applyFont="1" applyFill="1" applyBorder="1" applyAlignment="1" applyProtection="1">
      <alignment horizontal="center" vertical="center"/>
      <protection/>
    </xf>
    <xf numFmtId="187" fontId="19" fillId="7" borderId="76" xfId="52" applyNumberFormat="1" applyFont="1" applyFill="1" applyBorder="1" applyAlignment="1" applyProtection="1">
      <alignment horizontal="right" vertical="center"/>
      <protection/>
    </xf>
    <xf numFmtId="187" fontId="25" fillId="0" borderId="81" xfId="52" applyNumberFormat="1" applyFont="1" applyFill="1" applyBorder="1" applyAlignment="1" applyProtection="1">
      <alignment horizontal="center" vertical="center" wrapText="1"/>
      <protection/>
    </xf>
    <xf numFmtId="187" fontId="19" fillId="7" borderId="75" xfId="52" applyNumberFormat="1" applyFont="1" applyFill="1" applyBorder="1" applyAlignment="1" applyProtection="1">
      <alignment horizontal="right" vertical="center"/>
      <protection/>
    </xf>
    <xf numFmtId="187" fontId="17" fillId="7" borderId="81" xfId="52" applyNumberFormat="1" applyFont="1" applyFill="1" applyBorder="1" applyAlignment="1" applyProtection="1">
      <alignment horizontal="center" vertical="center"/>
      <protection/>
    </xf>
    <xf numFmtId="187" fontId="17" fillId="7" borderId="81" xfId="52" applyNumberFormat="1" applyFont="1" applyFill="1" applyBorder="1" applyAlignment="1" applyProtection="1">
      <alignment horizontal="center" vertical="center" shrinkToFit="1"/>
      <protection/>
    </xf>
    <xf numFmtId="0" fontId="64" fillId="0" borderId="123" xfId="68" applyFont="1" applyBorder="1" applyAlignment="1">
      <alignment horizontal="center" vertical="center"/>
      <protection/>
    </xf>
    <xf numFmtId="0" fontId="64" fillId="0" borderId="124" xfId="68" applyFont="1" applyBorder="1" applyAlignment="1">
      <alignment horizontal="center" vertical="center"/>
      <protection/>
    </xf>
    <xf numFmtId="0" fontId="64" fillId="0" borderId="48" xfId="68" applyFont="1" applyBorder="1" applyAlignment="1">
      <alignment horizontal="center" vertical="center"/>
      <protection/>
    </xf>
    <xf numFmtId="0" fontId="64" fillId="0" borderId="56" xfId="68" applyFont="1" applyBorder="1" applyAlignment="1">
      <alignment horizontal="center" vertical="center"/>
      <protection/>
    </xf>
    <xf numFmtId="0" fontId="64" fillId="0" borderId="49" xfId="68" applyFont="1" applyBorder="1" applyAlignment="1">
      <alignment horizontal="center" vertical="center"/>
      <protection/>
    </xf>
    <xf numFmtId="0" fontId="64" fillId="0" borderId="101" xfId="68" applyFont="1" applyBorder="1" applyAlignment="1">
      <alignment horizontal="left" vertical="center"/>
      <protection/>
    </xf>
    <xf numFmtId="0" fontId="64" fillId="0" borderId="86" xfId="68" applyFont="1" applyBorder="1" applyAlignment="1">
      <alignment horizontal="left" vertical="center"/>
      <protection/>
    </xf>
    <xf numFmtId="0" fontId="57" fillId="0" borderId="125" xfId="68" applyFont="1" applyBorder="1" applyAlignment="1">
      <alignment horizontal="center" vertical="center" wrapText="1"/>
      <protection/>
    </xf>
    <xf numFmtId="0" fontId="57" fillId="0" borderId="126" xfId="68" applyFont="1" applyBorder="1" applyAlignment="1">
      <alignment horizontal="center" vertical="center" wrapText="1"/>
      <protection/>
    </xf>
    <xf numFmtId="0" fontId="57" fillId="0" borderId="127" xfId="68" applyFont="1" applyBorder="1" applyAlignment="1">
      <alignment horizontal="center" vertical="center" wrapText="1"/>
      <protection/>
    </xf>
    <xf numFmtId="0" fontId="64" fillId="0" borderId="104" xfId="68" applyFont="1" applyBorder="1" applyAlignment="1">
      <alignment horizontal="left" vertical="center"/>
      <protection/>
    </xf>
    <xf numFmtId="0" fontId="64" fillId="0" borderId="63" xfId="68" applyFont="1" applyBorder="1" applyAlignment="1">
      <alignment horizontal="left" vertical="center"/>
      <protection/>
    </xf>
    <xf numFmtId="0" fontId="64" fillId="0" borderId="128" xfId="68" applyFont="1" applyBorder="1" applyAlignment="1">
      <alignment horizontal="center" vertical="center"/>
      <protection/>
    </xf>
    <xf numFmtId="0" fontId="64" fillId="0" borderId="129" xfId="68" applyFont="1" applyBorder="1" applyAlignment="1">
      <alignment horizontal="center" vertical="center"/>
      <protection/>
    </xf>
    <xf numFmtId="0" fontId="64" fillId="0" borderId="77" xfId="68" applyFont="1" applyBorder="1" applyAlignment="1">
      <alignment horizontal="center" vertical="center"/>
      <protection/>
    </xf>
    <xf numFmtId="0" fontId="64" fillId="0" borderId="113" xfId="68" applyFont="1" applyBorder="1" applyAlignment="1">
      <alignment horizontal="left" vertical="center"/>
      <protection/>
    </xf>
    <xf numFmtId="0" fontId="64" fillId="0" borderId="76" xfId="68" applyFont="1" applyBorder="1" applyAlignment="1">
      <alignment horizontal="left" vertical="center"/>
      <protection/>
    </xf>
    <xf numFmtId="0" fontId="67" fillId="0" borderId="128" xfId="68" applyFont="1" applyBorder="1" applyAlignment="1">
      <alignment horizontal="center" vertical="center"/>
      <protection/>
    </xf>
    <xf numFmtId="0" fontId="67" fillId="0" borderId="74" xfId="68" applyFont="1" applyBorder="1" applyAlignment="1">
      <alignment horizontal="center" vertical="center"/>
      <protection/>
    </xf>
    <xf numFmtId="0" fontId="64" fillId="0" borderId="110" xfId="68" applyFont="1" applyBorder="1" applyAlignment="1">
      <alignment horizontal="left" vertical="center"/>
      <protection/>
    </xf>
    <xf numFmtId="0" fontId="57" fillId="0" borderId="130" xfId="68" applyFont="1" applyBorder="1" applyAlignment="1">
      <alignment horizontal="center" vertical="center" wrapText="1"/>
      <protection/>
    </xf>
    <xf numFmtId="0" fontId="57" fillId="0" borderId="131" xfId="68" applyFont="1" applyBorder="1" applyAlignment="1">
      <alignment horizontal="center" vertical="center" wrapText="1"/>
      <protection/>
    </xf>
    <xf numFmtId="0" fontId="64" fillId="0" borderId="112" xfId="68" applyFont="1" applyBorder="1" applyAlignment="1">
      <alignment horizontal="left" vertical="center"/>
      <protection/>
    </xf>
    <xf numFmtId="0" fontId="57" fillId="0" borderId="123" xfId="68" applyFont="1" applyBorder="1" applyAlignment="1">
      <alignment horizontal="center" vertical="center" wrapText="1"/>
      <protection/>
    </xf>
    <xf numFmtId="0" fontId="64" fillId="0" borderId="74" xfId="68" applyFont="1" applyBorder="1" applyAlignment="1">
      <alignment horizontal="center" vertical="center"/>
      <protection/>
    </xf>
    <xf numFmtId="0" fontId="64" fillId="0" borderId="85" xfId="68" applyFont="1" applyBorder="1" applyAlignment="1">
      <alignment horizontal="left" vertical="center"/>
      <protection/>
    </xf>
    <xf numFmtId="2" fontId="45" fillId="28" borderId="95" xfId="68" applyNumberFormat="1" applyFont="1" applyFill="1" applyBorder="1" applyAlignment="1">
      <alignment horizontal="center" vertical="center"/>
      <protection/>
    </xf>
    <xf numFmtId="2" fontId="45" fillId="28" borderId="87" xfId="68" applyNumberFormat="1" applyFont="1" applyFill="1" applyBorder="1" applyAlignment="1">
      <alignment horizontal="center" vertical="center"/>
      <protection/>
    </xf>
    <xf numFmtId="2" fontId="45" fillId="28" borderId="76" xfId="68" applyNumberFormat="1" applyFont="1" applyFill="1" applyBorder="1" applyAlignment="1">
      <alignment horizontal="center" vertical="center"/>
      <protection/>
    </xf>
    <xf numFmtId="2" fontId="45" fillId="28" borderId="104" xfId="68" applyNumberFormat="1" applyFont="1" applyFill="1" applyBorder="1" applyAlignment="1">
      <alignment horizontal="center" vertical="center"/>
      <protection/>
    </xf>
    <xf numFmtId="0" fontId="64" fillId="0" borderId="98" xfId="68" applyFont="1" applyBorder="1" applyAlignment="1">
      <alignment horizontal="left" vertical="center"/>
      <protection/>
    </xf>
    <xf numFmtId="0" fontId="64" fillId="0" borderId="82" xfId="68" applyFont="1" applyBorder="1" applyAlignment="1">
      <alignment horizontal="left"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64" fillId="0" borderId="79" xfId="68" applyFont="1" applyBorder="1" applyAlignment="1">
      <alignment horizontal="left" vertical="center"/>
      <protection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38" fontId="13" fillId="0" borderId="29" xfId="66" applyNumberFormat="1" applyFont="1" applyFill="1" applyBorder="1" applyAlignment="1" applyProtection="1">
      <alignment horizontal="right" vertical="center"/>
      <protection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195" fontId="13" fillId="28" borderId="28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29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31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8" xfId="66" applyFont="1" applyBorder="1" applyAlignment="1" applyProtection="1">
      <alignment horizontal="center" vertical="center"/>
      <protection/>
    </xf>
    <xf numFmtId="0" fontId="6" fillId="0" borderId="29" xfId="66" applyFont="1" applyBorder="1" applyAlignment="1" applyProtection="1">
      <alignment horizontal="center" vertical="center"/>
      <protection/>
    </xf>
    <xf numFmtId="0" fontId="6" fillId="0" borderId="31" xfId="66" applyFont="1" applyBorder="1" applyAlignment="1" applyProtection="1">
      <alignment horizontal="center" vertical="center"/>
      <protection/>
    </xf>
    <xf numFmtId="0" fontId="11" fillId="0" borderId="17" xfId="66" applyFont="1" applyBorder="1" applyAlignment="1" applyProtection="1">
      <alignment horizontal="center" vertical="center"/>
      <protection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0" fontId="13" fillId="28" borderId="28" xfId="66" applyFont="1" applyFill="1" applyBorder="1" applyAlignment="1" applyProtection="1">
      <alignment horizontal="center" vertical="center"/>
      <protection locked="0"/>
    </xf>
    <xf numFmtId="0" fontId="13" fillId="28" borderId="29" xfId="66" applyFont="1" applyFill="1" applyBorder="1" applyAlignment="1" applyProtection="1">
      <alignment horizontal="center" vertical="center"/>
      <protection locked="0"/>
    </xf>
    <xf numFmtId="0" fontId="13" fillId="28" borderId="31" xfId="66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 shrinkToFit="1"/>
      <protection/>
    </xf>
    <xf numFmtId="0" fontId="21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 applyProtection="1">
      <alignment/>
      <protection/>
    </xf>
    <xf numFmtId="0" fontId="0" fillId="0" borderId="132" xfId="0" applyBorder="1" applyAlignment="1" applyProtection="1">
      <alignment/>
      <protection/>
    </xf>
    <xf numFmtId="195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 indent="1"/>
      <protection/>
    </xf>
    <xf numFmtId="38" fontId="1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82" xfId="0" applyFont="1" applyFill="1" applyBorder="1" applyAlignment="1" applyProtection="1">
      <alignment/>
      <protection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14" fillId="0" borderId="133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0" fillId="0" borderId="133" xfId="65" applyFill="1" applyBorder="1" applyAlignment="1" applyProtection="1">
      <alignment horizontal="center" vertic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34" xfId="65" applyFill="1" applyBorder="1" applyAlignment="1" applyProtection="1">
      <alignment horizontal="center" vertical="center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0" fontId="0" fillId="0" borderId="133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135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132" xfId="0" applyFont="1" applyBorder="1" applyAlignment="1" applyProtection="1">
      <alignment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81" xfId="52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32" xfId="0" applyFont="1" applyFill="1" applyBorder="1" applyAlignment="1" applyProtection="1">
      <alignment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81" xfId="52" applyNumberFormat="1" applyFont="1" applyFill="1" applyBorder="1" applyAlignment="1" applyProtection="1">
      <alignment horizontal="distributed" vertical="center" shrinkToFit="1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38" fontId="13" fillId="0" borderId="29" xfId="0" applyNumberFormat="1" applyFont="1" applyFill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0" fillId="0" borderId="81" xfId="52" applyNumberFormat="1" applyFont="1" applyFill="1" applyBorder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8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26</xdr:row>
      <xdr:rowOff>0</xdr:rowOff>
    </xdr:from>
    <xdr:ext cx="85725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64960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77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7735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77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7735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802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8029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802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029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5181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5181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2771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2771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2771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2771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3209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3209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85750"/>
    <xdr:sp fLocksText="0">
      <xdr:nvSpPr>
        <xdr:cNvPr id="33" name="Text Box 1"/>
        <xdr:cNvSpPr txBox="1">
          <a:spLocks noChangeArrowheads="1"/>
        </xdr:cNvSpPr>
      </xdr:nvSpPr>
      <xdr:spPr>
        <a:xfrm>
          <a:off x="8077200" y="60579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102108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2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927735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92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927735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8248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82486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867525" y="8248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82486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496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867525" y="496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38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87153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726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7267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867525" y="726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7267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4200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867525" y="4200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733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67850" y="2733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467850" y="742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467850" y="742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25146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25146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22955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6867525" y="20764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1857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6867525" y="1638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14192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2860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4210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2100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8077200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613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6134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6134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6134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8077200" y="8286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6867525" y="8067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8067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6867525" y="8067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85725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8067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2943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2943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6791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6791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64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4648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464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4648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57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5726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57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5726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572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95726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9572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95726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8077200" y="8324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65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65722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867525" y="65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65722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3381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9477375" y="3381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333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2333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5848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5848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9286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9286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286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86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86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86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86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86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7820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782002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7820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782002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4305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4305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6286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6286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362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39275" y="2362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362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439275" y="2362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333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4333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305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39275" y="93059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305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39275" y="93059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305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439275" y="93059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305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439275" y="93059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608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39275" y="60864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608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9439275" y="60864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439275" y="80581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39275" y="80581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392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392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39275" y="6524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39275" y="6524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9610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89610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96100" y="7277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05950" y="7277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96100" y="7277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05950" y="7277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96100" y="8524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05950" y="8524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96100" y="8524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05950" y="8524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96100" y="8524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05950" y="8524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96100" y="8524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05950" y="8524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10753725" y="2228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0595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0595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05950" y="5734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05950" y="5734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477375" y="46386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46386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8305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8305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8305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8305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8305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8305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8305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8305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57150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9477375" y="35433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28860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2667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76200" cy="40957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4857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48577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4857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48577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857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48577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48577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6867525" y="9172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9477375" y="91725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6867525" y="9172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9477375" y="91725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6867525" y="9172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917257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6867525" y="9172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917257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6867525" y="7924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79248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7924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79248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867525" y="463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4638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6867525" y="463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4638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6867525" y="2886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2886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477375" y="3324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9477375" y="3324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9477375" y="4857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9477375" y="4857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37890625" style="595" customWidth="1"/>
    <col min="2" max="2" width="3.625" style="595" customWidth="1"/>
    <col min="3" max="3" width="8.125" style="595" customWidth="1"/>
    <col min="4" max="4" width="28.50390625" style="595" customWidth="1"/>
    <col min="5" max="12" width="8.625" style="595" customWidth="1"/>
    <col min="13" max="13" width="3.125" style="595" customWidth="1"/>
    <col min="14" max="16384" width="9.00390625" style="595" customWidth="1"/>
  </cols>
  <sheetData>
    <row r="2" s="594" customFormat="1" ht="17.25">
      <c r="C2" s="593" t="s">
        <v>776</v>
      </c>
    </row>
    <row r="3" ht="13.5" customHeight="1"/>
    <row r="4" s="597" customFormat="1" ht="13.5" customHeight="1">
      <c r="C4" s="596" t="s">
        <v>777</v>
      </c>
    </row>
    <row r="5" s="597" customFormat="1" ht="13.5" customHeight="1">
      <c r="C5" s="598"/>
    </row>
    <row r="6" s="597" customFormat="1" ht="13.5" customHeight="1">
      <c r="C6" s="598" t="s">
        <v>778</v>
      </c>
    </row>
    <row r="7" s="597" customFormat="1" ht="13.5" customHeight="1">
      <c r="C7" s="598"/>
    </row>
    <row r="8" s="597" customFormat="1" ht="13.5">
      <c r="C8" s="598" t="s">
        <v>779</v>
      </c>
    </row>
    <row r="9" s="597" customFormat="1" ht="13.5" customHeight="1">
      <c r="C9" s="599" t="s">
        <v>780</v>
      </c>
    </row>
    <row r="10" s="597" customFormat="1" ht="13.5" customHeight="1">
      <c r="C10" s="598"/>
    </row>
    <row r="11" s="597" customFormat="1" ht="13.5" customHeight="1">
      <c r="C11" s="598" t="s">
        <v>781</v>
      </c>
    </row>
    <row r="12" s="597" customFormat="1" ht="13.5" customHeight="1">
      <c r="C12" s="598"/>
    </row>
    <row r="13" s="597" customFormat="1" ht="13.5" customHeight="1">
      <c r="C13" s="598" t="s">
        <v>782</v>
      </c>
    </row>
    <row r="14" s="597" customFormat="1" ht="13.5" customHeight="1">
      <c r="C14" s="598"/>
    </row>
    <row r="15" s="597" customFormat="1" ht="13.5" customHeight="1">
      <c r="C15" s="598" t="s">
        <v>783</v>
      </c>
    </row>
    <row r="16" s="597" customFormat="1" ht="13.5" customHeight="1">
      <c r="C16" s="600" t="s">
        <v>784</v>
      </c>
    </row>
    <row r="17" s="597" customFormat="1" ht="13.5" customHeight="1">
      <c r="C17" s="600"/>
    </row>
    <row r="18" spans="3:5" s="597" customFormat="1" ht="13.5" customHeight="1">
      <c r="C18" s="601" t="s">
        <v>785</v>
      </c>
      <c r="D18" s="602"/>
      <c r="E18" s="602"/>
    </row>
    <row r="19" spans="3:5" s="597" customFormat="1" ht="13.5" customHeight="1">
      <c r="C19" s="603" t="s">
        <v>786</v>
      </c>
      <c r="D19" s="602"/>
      <c r="E19" s="602"/>
    </row>
    <row r="20" spans="3:5" s="597" customFormat="1" ht="13.5" customHeight="1">
      <c r="C20" s="603" t="s">
        <v>787</v>
      </c>
      <c r="D20" s="602"/>
      <c r="E20" s="602"/>
    </row>
    <row r="21" spans="3:5" s="597" customFormat="1" ht="11.25" customHeight="1">
      <c r="C21" s="601"/>
      <c r="D21" s="602"/>
      <c r="E21" s="602"/>
    </row>
    <row r="22" spans="3:5" s="597" customFormat="1" ht="13.5" customHeight="1">
      <c r="C22" s="601" t="s">
        <v>788</v>
      </c>
      <c r="D22" s="602"/>
      <c r="E22" s="602"/>
    </row>
    <row r="23" spans="3:5" s="597" customFormat="1" ht="13.5" customHeight="1">
      <c r="C23" s="603" t="s">
        <v>789</v>
      </c>
      <c r="D23" s="602"/>
      <c r="E23" s="602"/>
    </row>
    <row r="24" spans="3:5" s="597" customFormat="1" ht="11.25" customHeight="1">
      <c r="C24" s="601" t="s">
        <v>790</v>
      </c>
      <c r="D24" s="602"/>
      <c r="E24" s="602"/>
    </row>
    <row r="25" spans="3:5" s="597" customFormat="1" ht="13.5" customHeight="1">
      <c r="C25" s="601" t="s">
        <v>791</v>
      </c>
      <c r="D25" s="602"/>
      <c r="E25" s="602"/>
    </row>
    <row r="26" spans="3:5" s="597" customFormat="1" ht="13.5" customHeight="1">
      <c r="C26" s="603" t="s">
        <v>792</v>
      </c>
      <c r="D26" s="602"/>
      <c r="E26" s="602"/>
    </row>
    <row r="27" spans="3:5" s="597" customFormat="1" ht="13.5" customHeight="1">
      <c r="C27" s="603" t="s">
        <v>793</v>
      </c>
      <c r="D27" s="602"/>
      <c r="E27" s="602"/>
    </row>
    <row r="28" spans="3:5" s="597" customFormat="1" ht="11.25" customHeight="1">
      <c r="C28" s="601"/>
      <c r="D28" s="602"/>
      <c r="E28" s="602"/>
    </row>
    <row r="29" spans="3:5" s="597" customFormat="1" ht="13.5" customHeight="1">
      <c r="C29" s="601" t="s">
        <v>794</v>
      </c>
      <c r="D29" s="602"/>
      <c r="E29" s="602"/>
    </row>
    <row r="30" spans="3:5" s="597" customFormat="1" ht="13.5" customHeight="1">
      <c r="C30" s="603" t="s">
        <v>795</v>
      </c>
      <c r="D30" s="602"/>
      <c r="E30" s="602"/>
    </row>
    <row r="31" spans="3:5" s="597" customFormat="1" ht="11.25" customHeight="1">
      <c r="C31" s="603" t="s">
        <v>796</v>
      </c>
      <c r="D31" s="602"/>
      <c r="E31" s="602"/>
    </row>
    <row r="32" spans="3:5" s="597" customFormat="1" ht="13.5" customHeight="1">
      <c r="C32" s="601" t="s">
        <v>797</v>
      </c>
      <c r="D32" s="602"/>
      <c r="E32" s="602"/>
    </row>
    <row r="33" spans="3:5" s="597" customFormat="1" ht="13.5" customHeight="1">
      <c r="C33" s="603" t="s">
        <v>798</v>
      </c>
      <c r="D33" s="602"/>
      <c r="E33" s="602"/>
    </row>
    <row r="34" spans="3:5" s="597" customFormat="1" ht="11.25" customHeight="1">
      <c r="C34" s="601"/>
      <c r="D34" s="602"/>
      <c r="E34" s="602"/>
    </row>
    <row r="35" spans="3:5" s="597" customFormat="1" ht="13.5" customHeight="1">
      <c r="C35" s="601" t="s">
        <v>799</v>
      </c>
      <c r="D35" s="602"/>
      <c r="E35" s="602"/>
    </row>
    <row r="36" spans="3:5" s="597" customFormat="1" ht="13.5" customHeight="1">
      <c r="C36" s="603" t="s">
        <v>800</v>
      </c>
      <c r="D36" s="602"/>
      <c r="E36" s="602"/>
    </row>
    <row r="37" spans="3:5" s="597" customFormat="1" ht="11.25" customHeight="1">
      <c r="C37" s="601"/>
      <c r="D37" s="602"/>
      <c r="E37" s="602"/>
    </row>
    <row r="38" spans="3:5" s="597" customFormat="1" ht="13.5" customHeight="1">
      <c r="C38" s="601" t="s">
        <v>801</v>
      </c>
      <c r="D38" s="602"/>
      <c r="E38" s="602"/>
    </row>
    <row r="39" spans="3:5" s="597" customFormat="1" ht="11.25" customHeight="1">
      <c r="C39" s="601"/>
      <c r="D39" s="602"/>
      <c r="E39" s="602"/>
    </row>
    <row r="40" spans="3:5" s="597" customFormat="1" ht="13.5" customHeight="1">
      <c r="C40" s="601" t="s">
        <v>802</v>
      </c>
      <c r="D40" s="602"/>
      <c r="E40" s="602"/>
    </row>
    <row r="41" spans="3:5" s="597" customFormat="1" ht="13.5" customHeight="1">
      <c r="C41" s="603" t="s">
        <v>803</v>
      </c>
      <c r="D41" s="602"/>
      <c r="E41" s="602"/>
    </row>
    <row r="42" spans="3:5" s="597" customFormat="1" ht="11.25" customHeight="1">
      <c r="C42" s="603"/>
      <c r="D42" s="602"/>
      <c r="E42" s="602"/>
    </row>
    <row r="43" spans="3:5" s="597" customFormat="1" ht="13.5" customHeight="1">
      <c r="C43" s="601" t="s">
        <v>804</v>
      </c>
      <c r="D43" s="602"/>
      <c r="E43" s="602"/>
    </row>
    <row r="44" spans="3:5" s="597" customFormat="1" ht="13.5" customHeight="1">
      <c r="C44" s="603" t="s">
        <v>805</v>
      </c>
      <c r="D44" s="602"/>
      <c r="E44" s="602"/>
    </row>
    <row r="45" spans="3:5" s="597" customFormat="1" ht="11.25" customHeight="1">
      <c r="C45" s="603"/>
      <c r="D45" s="602"/>
      <c r="E45" s="602"/>
    </row>
    <row r="46" spans="3:5" s="597" customFormat="1" ht="13.5" customHeight="1">
      <c r="C46" s="599" t="s">
        <v>806</v>
      </c>
      <c r="D46" s="602"/>
      <c r="E46" s="602"/>
    </row>
    <row r="47" spans="3:5" s="597" customFormat="1" ht="13.5" customHeight="1">
      <c r="C47" s="603" t="s">
        <v>807</v>
      </c>
      <c r="D47" s="602"/>
      <c r="E47" s="602"/>
    </row>
    <row r="48" spans="3:5" s="597" customFormat="1" ht="11.25" customHeight="1">
      <c r="C48" s="603"/>
      <c r="D48" s="602"/>
      <c r="E48" s="602"/>
    </row>
    <row r="49" spans="3:5" s="597" customFormat="1" ht="13.5" customHeight="1">
      <c r="C49" s="599" t="s">
        <v>808</v>
      </c>
      <c r="D49" s="602"/>
      <c r="E49" s="602"/>
    </row>
    <row r="50" spans="3:5" s="597" customFormat="1" ht="11.25" customHeight="1">
      <c r="C50" s="599"/>
      <c r="D50" s="602"/>
      <c r="E50" s="602"/>
    </row>
    <row r="51" spans="3:5" s="597" customFormat="1" ht="13.5" customHeight="1">
      <c r="C51" s="599" t="s">
        <v>809</v>
      </c>
      <c r="D51" s="602"/>
      <c r="E51" s="602"/>
    </row>
    <row r="52" spans="3:5" s="597" customFormat="1" ht="11.25" customHeight="1">
      <c r="C52" s="599"/>
      <c r="D52" s="602"/>
      <c r="E52" s="602"/>
    </row>
    <row r="53" s="597" customFormat="1" ht="13.5" customHeight="1">
      <c r="C53" s="600" t="s">
        <v>810</v>
      </c>
    </row>
    <row r="54" s="597" customFormat="1" ht="13.5" customHeight="1">
      <c r="C54" s="598" t="s">
        <v>811</v>
      </c>
    </row>
    <row r="55" s="597" customFormat="1" ht="13.5" customHeight="1">
      <c r="C55" s="598"/>
    </row>
    <row r="56" s="597" customFormat="1" ht="13.5" customHeight="1">
      <c r="C56" s="598" t="s">
        <v>812</v>
      </c>
    </row>
    <row r="57" s="597" customFormat="1" ht="13.5" customHeight="1">
      <c r="C57" s="600" t="s">
        <v>813</v>
      </c>
    </row>
    <row r="58" s="597" customFormat="1" ht="13.5" customHeight="1">
      <c r="C58" s="598"/>
    </row>
    <row r="59" s="597" customFormat="1" ht="13.5" customHeight="1">
      <c r="C59" s="598" t="s">
        <v>814</v>
      </c>
    </row>
    <row r="60" s="597" customFormat="1" ht="13.5" customHeight="1">
      <c r="C60" s="600" t="s">
        <v>815</v>
      </c>
    </row>
    <row r="61" s="597" customFormat="1" ht="13.5" customHeight="1">
      <c r="C61" s="598"/>
    </row>
    <row r="62" s="597" customFormat="1" ht="13.5" customHeight="1">
      <c r="C62" s="598" t="s">
        <v>816</v>
      </c>
    </row>
    <row r="63" s="597" customFormat="1" ht="13.5" customHeight="1">
      <c r="C63" s="598"/>
    </row>
    <row r="64" s="597" customFormat="1" ht="13.5" customHeight="1">
      <c r="C64" s="598" t="s">
        <v>817</v>
      </c>
    </row>
    <row r="65" s="597" customFormat="1" ht="13.5" customHeight="1">
      <c r="C65" s="604" t="s">
        <v>818</v>
      </c>
    </row>
    <row r="66" s="597" customFormat="1" ht="13.5" customHeight="1">
      <c r="C66" s="604" t="s">
        <v>819</v>
      </c>
    </row>
    <row r="67" s="597" customFormat="1" ht="13.5" customHeight="1">
      <c r="C67" s="598" t="s">
        <v>820</v>
      </c>
    </row>
    <row r="68" s="597" customFormat="1" ht="13.5" customHeight="1">
      <c r="C68" s="598" t="s">
        <v>821</v>
      </c>
    </row>
    <row r="69" s="597" customFormat="1" ht="13.5" customHeight="1">
      <c r="C69" s="598"/>
    </row>
    <row r="70" s="597" customFormat="1" ht="13.5" customHeight="1">
      <c r="C70" s="598" t="s">
        <v>822</v>
      </c>
    </row>
    <row r="71" spans="3:4" ht="13.5">
      <c r="C71" s="600" t="s">
        <v>823</v>
      </c>
      <c r="D71" s="604"/>
    </row>
    <row r="72" ht="13.5">
      <c r="C72" s="600" t="s">
        <v>824</v>
      </c>
    </row>
    <row r="73" s="597" customFormat="1" ht="13.5" customHeight="1">
      <c r="C73" s="598" t="s">
        <v>825</v>
      </c>
    </row>
    <row r="74" s="597" customFormat="1" ht="13.5" customHeight="1">
      <c r="C74" s="598"/>
    </row>
    <row r="75" s="597" customFormat="1" ht="13.5" customHeight="1">
      <c r="C75" s="598" t="s">
        <v>826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V40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6.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1.25390625" style="316" customWidth="1"/>
    <col min="24" max="24" width="4.25390625" style="316" customWidth="1"/>
    <col min="25" max="25" width="6.75390625" style="316" customWidth="1"/>
    <col min="26" max="26" width="7.37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28.5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723">
        <f>SUM(O4+O12+O20+O27)</f>
        <v>0</v>
      </c>
      <c r="W3" s="724"/>
      <c r="X3" s="724"/>
      <c r="Y3" s="724"/>
      <c r="Z3" s="479" t="s">
        <v>2</v>
      </c>
    </row>
    <row r="4" spans="2:49" ht="34.5" customHeight="1">
      <c r="B4" s="317" t="s">
        <v>292</v>
      </c>
      <c r="C4" s="704" t="s">
        <v>464</v>
      </c>
      <c r="D4" s="704"/>
      <c r="E4" s="704"/>
      <c r="F4" s="702" t="s">
        <v>17</v>
      </c>
      <c r="G4" s="702"/>
      <c r="H4" s="703">
        <f>SUM(E11+J11+O11+T11+Y11)</f>
        <v>10850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SUM(F11+K11+P11+U11+Z11)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583" t="s">
        <v>465</v>
      </c>
      <c r="D6" s="486" t="s">
        <v>838</v>
      </c>
      <c r="E6" s="377">
        <v>2900</v>
      </c>
      <c r="F6" s="580"/>
      <c r="G6" s="318"/>
      <c r="H6" s="415"/>
      <c r="I6" s="485"/>
      <c r="J6" s="377"/>
      <c r="K6" s="502"/>
      <c r="L6" s="326"/>
      <c r="M6" s="424"/>
      <c r="N6" s="486"/>
      <c r="O6" s="361"/>
      <c r="P6" s="425"/>
      <c r="Q6" s="326"/>
      <c r="R6" s="426" t="s">
        <v>465</v>
      </c>
      <c r="S6" s="486" t="s">
        <v>699</v>
      </c>
      <c r="T6" s="441">
        <v>3450</v>
      </c>
      <c r="U6" s="580"/>
      <c r="V6" s="362"/>
      <c r="W6" s="380" t="s">
        <v>465</v>
      </c>
      <c r="X6" s="360"/>
      <c r="Y6" s="361">
        <v>250</v>
      </c>
      <c r="Z6" s="580"/>
    </row>
    <row r="7" spans="2:26" ht="17.25">
      <c r="B7" s="328"/>
      <c r="C7" s="439" t="s">
        <v>466</v>
      </c>
      <c r="D7" s="487" t="s">
        <v>844</v>
      </c>
      <c r="E7" s="375">
        <v>2300</v>
      </c>
      <c r="F7" s="613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430"/>
      <c r="S7" s="484"/>
      <c r="T7" s="365"/>
      <c r="U7" s="388"/>
      <c r="V7" s="394"/>
      <c r="W7" s="390"/>
      <c r="X7" s="376"/>
      <c r="Y7" s="375"/>
      <c r="Z7" s="330"/>
    </row>
    <row r="8" spans="2:26" ht="17.25">
      <c r="B8" s="328"/>
      <c r="C8" s="439" t="s">
        <v>467</v>
      </c>
      <c r="D8" s="487" t="s">
        <v>842</v>
      </c>
      <c r="E8" s="375">
        <v>1650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390" t="s">
        <v>468</v>
      </c>
      <c r="D9" s="487" t="s">
        <v>679</v>
      </c>
      <c r="E9" s="375">
        <v>300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6"/>
      <c r="C10" s="386"/>
      <c r="D10" s="588"/>
      <c r="E10" s="370"/>
      <c r="F10" s="327"/>
      <c r="G10" s="320"/>
      <c r="H10" s="382"/>
      <c r="I10" s="369"/>
      <c r="J10" s="374"/>
      <c r="K10" s="324"/>
      <c r="L10" s="325"/>
      <c r="M10" s="373"/>
      <c r="N10" s="369"/>
      <c r="O10" s="374"/>
      <c r="P10" s="392"/>
      <c r="Q10" s="325"/>
      <c r="R10" s="386"/>
      <c r="S10" s="372"/>
      <c r="T10" s="370"/>
      <c r="U10" s="392"/>
      <c r="V10" s="395"/>
      <c r="W10" s="371"/>
      <c r="X10" s="372"/>
      <c r="Y10" s="370"/>
      <c r="Z10" s="327"/>
    </row>
    <row r="11" spans="2:26" ht="17.25" customHeight="1">
      <c r="B11" s="705" t="s">
        <v>3</v>
      </c>
      <c r="C11" s="737"/>
      <c r="D11" s="738"/>
      <c r="E11" s="331">
        <f>SUM(E6:E9)</f>
        <v>7150</v>
      </c>
      <c r="F11" s="327">
        <f>SUM(F6:F9)</f>
        <v>0</v>
      </c>
      <c r="G11" s="736" t="s">
        <v>3</v>
      </c>
      <c r="H11" s="736"/>
      <c r="I11" s="736"/>
      <c r="J11" s="331">
        <f>SUM(J6:J9)</f>
        <v>0</v>
      </c>
      <c r="K11" s="324">
        <f>SUM(K6:K9)</f>
        <v>0</v>
      </c>
      <c r="L11" s="721" t="s">
        <v>3</v>
      </c>
      <c r="M11" s="736"/>
      <c r="N11" s="736"/>
      <c r="O11" s="331">
        <f>SUM(O6:O9)</f>
        <v>0</v>
      </c>
      <c r="P11" s="327">
        <f>SUM(P6:P9)</f>
        <v>0</v>
      </c>
      <c r="Q11" s="721" t="s">
        <v>3</v>
      </c>
      <c r="R11" s="736"/>
      <c r="S11" s="736"/>
      <c r="T11" s="331">
        <f>SUM(T6:T9)</f>
        <v>3450</v>
      </c>
      <c r="U11" s="327">
        <f>SUM(U6:U9)</f>
        <v>0</v>
      </c>
      <c r="V11" s="736" t="s">
        <v>3</v>
      </c>
      <c r="W11" s="736"/>
      <c r="X11" s="736"/>
      <c r="Y11" s="331">
        <f>SUM(Y6:Y9)</f>
        <v>250</v>
      </c>
      <c r="Z11" s="327">
        <f>SUM(Z6:Z9)</f>
        <v>0</v>
      </c>
    </row>
    <row r="12" spans="2:49" ht="32.25" customHeight="1">
      <c r="B12" s="317" t="s">
        <v>463</v>
      </c>
      <c r="C12" s="704" t="s">
        <v>469</v>
      </c>
      <c r="D12" s="704"/>
      <c r="E12" s="704"/>
      <c r="F12" s="702" t="s">
        <v>17</v>
      </c>
      <c r="G12" s="702"/>
      <c r="H12" s="703">
        <f>SUM(E19+J19+O19+T19+Y19)</f>
        <v>10700</v>
      </c>
      <c r="I12" s="702"/>
      <c r="J12" s="160" t="s">
        <v>2</v>
      </c>
      <c r="K12" s="160" t="s">
        <v>275</v>
      </c>
      <c r="L12" s="161"/>
      <c r="M12" s="482" t="s">
        <v>274</v>
      </c>
      <c r="N12" s="161"/>
      <c r="O12" s="715">
        <f>SUM(F19+K19+P19+U19+Z19)</f>
        <v>0</v>
      </c>
      <c r="P12" s="716"/>
      <c r="Q12" s="717" t="s">
        <v>2</v>
      </c>
      <c r="R12" s="717"/>
      <c r="S12" s="317"/>
      <c r="T12" s="323"/>
      <c r="U12" s="323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2:26" ht="19.5" customHeight="1">
      <c r="B13" s="705" t="s">
        <v>278</v>
      </c>
      <c r="C13" s="700"/>
      <c r="D13" s="700"/>
      <c r="E13" s="700"/>
      <c r="F13" s="332" t="s">
        <v>276</v>
      </c>
      <c r="G13" s="700" t="s">
        <v>279</v>
      </c>
      <c r="H13" s="700"/>
      <c r="I13" s="700"/>
      <c r="J13" s="701"/>
      <c r="K13" s="319" t="s">
        <v>276</v>
      </c>
      <c r="L13" s="705" t="s">
        <v>280</v>
      </c>
      <c r="M13" s="700"/>
      <c r="N13" s="700"/>
      <c r="O13" s="700"/>
      <c r="P13" s="332" t="s">
        <v>276</v>
      </c>
      <c r="Q13" s="705" t="s">
        <v>351</v>
      </c>
      <c r="R13" s="700"/>
      <c r="S13" s="700"/>
      <c r="T13" s="700"/>
      <c r="U13" s="332" t="s">
        <v>276</v>
      </c>
      <c r="V13" s="700" t="s">
        <v>277</v>
      </c>
      <c r="W13" s="700"/>
      <c r="X13" s="700"/>
      <c r="Y13" s="701"/>
      <c r="Z13" s="321" t="s">
        <v>276</v>
      </c>
    </row>
    <row r="14" spans="2:26" ht="17.25">
      <c r="B14" s="326"/>
      <c r="C14" s="586" t="s">
        <v>471</v>
      </c>
      <c r="D14" s="590" t="s">
        <v>842</v>
      </c>
      <c r="E14" s="377">
        <v>5800</v>
      </c>
      <c r="F14" s="580"/>
      <c r="G14" s="318"/>
      <c r="H14" s="433"/>
      <c r="I14" s="495"/>
      <c r="J14" s="361"/>
      <c r="K14" s="423"/>
      <c r="L14" s="326"/>
      <c r="M14" s="396"/>
      <c r="N14" s="490"/>
      <c r="O14" s="377"/>
      <c r="P14" s="425"/>
      <c r="Q14" s="326"/>
      <c r="R14" s="415"/>
      <c r="S14" s="485"/>
      <c r="T14" s="427"/>
      <c r="U14" s="425"/>
      <c r="V14" s="362"/>
      <c r="W14" s="381" t="s">
        <v>472</v>
      </c>
      <c r="X14" s="364"/>
      <c r="Y14" s="375">
        <v>150</v>
      </c>
      <c r="Z14" s="580"/>
    </row>
    <row r="15" spans="2:26" ht="17.25">
      <c r="B15" s="328"/>
      <c r="C15" s="439" t="s">
        <v>472</v>
      </c>
      <c r="D15" s="487" t="s">
        <v>842</v>
      </c>
      <c r="E15" s="375">
        <v>2200</v>
      </c>
      <c r="F15" s="577"/>
      <c r="G15" s="329"/>
      <c r="H15" s="381"/>
      <c r="I15" s="488"/>
      <c r="J15" s="365"/>
      <c r="K15" s="333"/>
      <c r="L15" s="328"/>
      <c r="M15" s="390"/>
      <c r="N15" s="489"/>
      <c r="O15" s="375"/>
      <c r="P15" s="388"/>
      <c r="Q15" s="328"/>
      <c r="R15" s="434"/>
      <c r="S15" s="494"/>
      <c r="T15" s="435"/>
      <c r="U15" s="388"/>
      <c r="V15" s="366"/>
      <c r="W15" s="381" t="s">
        <v>473</v>
      </c>
      <c r="X15" s="364"/>
      <c r="Y15" s="365">
        <v>100</v>
      </c>
      <c r="Z15" s="577"/>
    </row>
    <row r="16" spans="2:26" ht="17.25">
      <c r="B16" s="328"/>
      <c r="C16" s="439" t="s">
        <v>473</v>
      </c>
      <c r="D16" s="487" t="s">
        <v>842</v>
      </c>
      <c r="E16" s="375">
        <v>2450</v>
      </c>
      <c r="F16" s="577"/>
      <c r="G16" s="329"/>
      <c r="H16" s="381"/>
      <c r="I16" s="488"/>
      <c r="J16" s="365"/>
      <c r="K16" s="333"/>
      <c r="L16" s="328"/>
      <c r="M16" s="390"/>
      <c r="N16" s="489"/>
      <c r="O16" s="375"/>
      <c r="P16" s="388"/>
      <c r="Q16" s="328"/>
      <c r="R16" s="381"/>
      <c r="S16" s="484"/>
      <c r="T16" s="365"/>
      <c r="U16" s="388"/>
      <c r="V16" s="366"/>
      <c r="W16" s="390"/>
      <c r="X16" s="376"/>
      <c r="Y16" s="375"/>
      <c r="Z16" s="470"/>
    </row>
    <row r="17" spans="2:26" ht="17.25">
      <c r="B17" s="328"/>
      <c r="C17" s="439"/>
      <c r="D17" s="480"/>
      <c r="E17" s="375"/>
      <c r="F17" s="330"/>
      <c r="G17" s="329"/>
      <c r="H17" s="390"/>
      <c r="I17" s="489"/>
      <c r="J17" s="375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326"/>
      <c r="C18" s="386"/>
      <c r="D18" s="588"/>
      <c r="E18" s="370"/>
      <c r="F18" s="327"/>
      <c r="G18" s="320"/>
      <c r="H18" s="382"/>
      <c r="I18" s="369"/>
      <c r="J18" s="374"/>
      <c r="K18" s="324"/>
      <c r="L18" s="325"/>
      <c r="M18" s="373"/>
      <c r="N18" s="369"/>
      <c r="O18" s="370"/>
      <c r="P18" s="392"/>
      <c r="Q18" s="325"/>
      <c r="R18" s="386"/>
      <c r="S18" s="372"/>
      <c r="T18" s="370"/>
      <c r="U18" s="392"/>
      <c r="V18" s="384"/>
      <c r="W18" s="373"/>
      <c r="X18" s="369"/>
      <c r="Y18" s="374"/>
      <c r="Z18" s="327"/>
    </row>
    <row r="19" spans="2:26" ht="17.25" customHeight="1">
      <c r="B19" s="705" t="s">
        <v>3</v>
      </c>
      <c r="C19" s="737"/>
      <c r="D19" s="738"/>
      <c r="E19" s="331">
        <f>SUM(E14:E17)</f>
        <v>10450</v>
      </c>
      <c r="F19" s="327">
        <f>SUM(F14:F17)</f>
        <v>0</v>
      </c>
      <c r="G19" s="736" t="s">
        <v>3</v>
      </c>
      <c r="H19" s="736"/>
      <c r="I19" s="736"/>
      <c r="J19" s="331">
        <f>SUM(J14:J17)</f>
        <v>0</v>
      </c>
      <c r="K19" s="324">
        <f>SUM(K14:K17)</f>
        <v>0</v>
      </c>
      <c r="L19" s="721" t="s">
        <v>3</v>
      </c>
      <c r="M19" s="736"/>
      <c r="N19" s="736"/>
      <c r="O19" s="331">
        <f>SUM(O14:O17)</f>
        <v>0</v>
      </c>
      <c r="P19" s="327">
        <f>SUM(P14:P17)</f>
        <v>0</v>
      </c>
      <c r="Q19" s="721" t="s">
        <v>3</v>
      </c>
      <c r="R19" s="736"/>
      <c r="S19" s="736"/>
      <c r="T19" s="331">
        <f>SUM(T14:T17)</f>
        <v>0</v>
      </c>
      <c r="U19" s="327">
        <f>SUM(U14:U17)</f>
        <v>0</v>
      </c>
      <c r="V19" s="736" t="s">
        <v>3</v>
      </c>
      <c r="W19" s="736"/>
      <c r="X19" s="736"/>
      <c r="Y19" s="331">
        <f>SUM(Y14:Y17)</f>
        <v>250</v>
      </c>
      <c r="Z19" s="327">
        <f>SUM(Z14:Z17)</f>
        <v>0</v>
      </c>
    </row>
    <row r="20" spans="2:49" ht="32.25" customHeight="1">
      <c r="B20" s="317" t="s">
        <v>376</v>
      </c>
      <c r="C20" s="704" t="s">
        <v>470</v>
      </c>
      <c r="D20" s="704"/>
      <c r="E20" s="704"/>
      <c r="F20" s="702" t="s">
        <v>17</v>
      </c>
      <c r="G20" s="702"/>
      <c r="H20" s="703">
        <f>SUM(E26+J26+O26+T26+Y26)</f>
        <v>7900</v>
      </c>
      <c r="I20" s="702"/>
      <c r="J20" s="160" t="s">
        <v>2</v>
      </c>
      <c r="K20" s="160" t="s">
        <v>275</v>
      </c>
      <c r="L20" s="161"/>
      <c r="M20" s="482" t="s">
        <v>274</v>
      </c>
      <c r="N20" s="161"/>
      <c r="O20" s="715">
        <f>SUM(F26+K26+P26+U26+Z26)</f>
        <v>0</v>
      </c>
      <c r="P20" s="716"/>
      <c r="Q20" s="717" t="s">
        <v>2</v>
      </c>
      <c r="R20" s="717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5" t="s">
        <v>278</v>
      </c>
      <c r="C21" s="700"/>
      <c r="D21" s="700"/>
      <c r="E21" s="700"/>
      <c r="F21" s="332" t="s">
        <v>276</v>
      </c>
      <c r="G21" s="700" t="s">
        <v>279</v>
      </c>
      <c r="H21" s="700"/>
      <c r="I21" s="700"/>
      <c r="J21" s="701"/>
      <c r="K21" s="319" t="s">
        <v>276</v>
      </c>
      <c r="L21" s="705" t="s">
        <v>280</v>
      </c>
      <c r="M21" s="700"/>
      <c r="N21" s="700"/>
      <c r="O21" s="700"/>
      <c r="P21" s="332" t="s">
        <v>276</v>
      </c>
      <c r="Q21" s="705" t="s">
        <v>351</v>
      </c>
      <c r="R21" s="700"/>
      <c r="S21" s="700"/>
      <c r="T21" s="700"/>
      <c r="U21" s="332" t="s">
        <v>276</v>
      </c>
      <c r="V21" s="700" t="s">
        <v>277</v>
      </c>
      <c r="W21" s="700"/>
      <c r="X21" s="700"/>
      <c r="Y21" s="701"/>
      <c r="Z21" s="321" t="s">
        <v>276</v>
      </c>
    </row>
    <row r="22" spans="2:26" ht="17.25">
      <c r="B22" s="326"/>
      <c r="C22" s="583" t="s">
        <v>474</v>
      </c>
      <c r="D22" s="584" t="s">
        <v>849</v>
      </c>
      <c r="E22" s="377">
        <v>3050</v>
      </c>
      <c r="F22" s="580"/>
      <c r="G22" s="318"/>
      <c r="H22" s="415"/>
      <c r="I22" s="485"/>
      <c r="J22" s="361"/>
      <c r="K22" s="423"/>
      <c r="L22" s="326"/>
      <c r="M22" s="424" t="s">
        <v>478</v>
      </c>
      <c r="N22" s="486"/>
      <c r="O22" s="377">
        <v>400</v>
      </c>
      <c r="P22" s="580"/>
      <c r="Q22" s="326"/>
      <c r="R22" s="426" t="s">
        <v>476</v>
      </c>
      <c r="S22" s="485" t="s">
        <v>662</v>
      </c>
      <c r="T22" s="441">
        <v>2100</v>
      </c>
      <c r="U22" s="580"/>
      <c r="V22" s="362"/>
      <c r="W22" s="380"/>
      <c r="X22" s="495"/>
      <c r="Y22" s="361"/>
      <c r="Z22" s="422"/>
    </row>
    <row r="23" spans="2:26" ht="17.25">
      <c r="B23" s="328"/>
      <c r="C23" s="439" t="s">
        <v>475</v>
      </c>
      <c r="D23" s="635" t="s">
        <v>865</v>
      </c>
      <c r="E23" s="631">
        <v>1950</v>
      </c>
      <c r="F23" s="577"/>
      <c r="G23" s="329"/>
      <c r="H23" s="390"/>
      <c r="I23" s="484"/>
      <c r="J23" s="365"/>
      <c r="K23" s="333"/>
      <c r="L23" s="328"/>
      <c r="M23" s="390"/>
      <c r="N23" s="487"/>
      <c r="O23" s="365"/>
      <c r="P23" s="388"/>
      <c r="Q23" s="328"/>
      <c r="R23" s="390" t="s">
        <v>477</v>
      </c>
      <c r="S23" s="487" t="s">
        <v>658</v>
      </c>
      <c r="T23" s="375">
        <v>400</v>
      </c>
      <c r="U23" s="577"/>
      <c r="V23" s="366"/>
      <c r="W23" s="381"/>
      <c r="X23" s="488"/>
      <c r="Y23" s="365"/>
      <c r="Z23" s="330"/>
    </row>
    <row r="24" spans="2:26" ht="17.25">
      <c r="B24" s="328"/>
      <c r="C24" s="439"/>
      <c r="D24" s="480"/>
      <c r="E24" s="375"/>
      <c r="F24" s="330"/>
      <c r="G24" s="329"/>
      <c r="H24" s="381"/>
      <c r="I24" s="484"/>
      <c r="J24" s="365"/>
      <c r="K24" s="333"/>
      <c r="L24" s="328"/>
      <c r="M24" s="390"/>
      <c r="N24" s="487"/>
      <c r="O24" s="365"/>
      <c r="P24" s="388"/>
      <c r="Q24" s="328"/>
      <c r="R24" s="390"/>
      <c r="S24" s="487"/>
      <c r="T24" s="375"/>
      <c r="U24" s="578"/>
      <c r="V24" s="394"/>
      <c r="W24" s="390"/>
      <c r="X24" s="376"/>
      <c r="Y24" s="375"/>
      <c r="Z24" s="330"/>
    </row>
    <row r="25" spans="2:26" ht="17.25">
      <c r="B25" s="442"/>
      <c r="C25" s="447"/>
      <c r="D25" s="589"/>
      <c r="E25" s="448"/>
      <c r="F25" s="444"/>
      <c r="G25" s="445"/>
      <c r="H25" s="434"/>
      <c r="I25" s="491"/>
      <c r="J25" s="446"/>
      <c r="K25" s="443"/>
      <c r="L25" s="442"/>
      <c r="M25" s="447"/>
      <c r="N25" s="451"/>
      <c r="O25" s="448"/>
      <c r="P25" s="449"/>
      <c r="Q25" s="442"/>
      <c r="R25" s="447"/>
      <c r="S25" s="451"/>
      <c r="T25" s="448"/>
      <c r="U25" s="449"/>
      <c r="V25" s="450"/>
      <c r="W25" s="447"/>
      <c r="X25" s="451"/>
      <c r="Y25" s="448"/>
      <c r="Z25" s="444"/>
    </row>
    <row r="26" spans="2:26" ht="17.25" customHeight="1">
      <c r="B26" s="705" t="s">
        <v>3</v>
      </c>
      <c r="C26" s="878"/>
      <c r="D26" s="879"/>
      <c r="E26" s="452">
        <f>SUM(E22:E25)</f>
        <v>5000</v>
      </c>
      <c r="F26" s="453">
        <f>SUM(F22:F25)</f>
        <v>0</v>
      </c>
      <c r="G26" s="700" t="s">
        <v>3</v>
      </c>
      <c r="H26" s="700"/>
      <c r="I26" s="700"/>
      <c r="J26" s="452">
        <f>SUM(J22:J25)</f>
        <v>0</v>
      </c>
      <c r="K26" s="295">
        <f>SUM(K22:K25)</f>
        <v>0</v>
      </c>
      <c r="L26" s="705" t="s">
        <v>3</v>
      </c>
      <c r="M26" s="700"/>
      <c r="N26" s="700"/>
      <c r="O26" s="452">
        <f>SUM(O22:O25)</f>
        <v>400</v>
      </c>
      <c r="P26" s="453">
        <f>SUM(P22:P25)</f>
        <v>0</v>
      </c>
      <c r="Q26" s="705" t="s">
        <v>3</v>
      </c>
      <c r="R26" s="700"/>
      <c r="S26" s="700"/>
      <c r="T26" s="452">
        <f>SUM(T22:T25)</f>
        <v>2500</v>
      </c>
      <c r="U26" s="453">
        <f>SUM(U22:U25)</f>
        <v>0</v>
      </c>
      <c r="V26" s="700" t="s">
        <v>3</v>
      </c>
      <c r="W26" s="700"/>
      <c r="X26" s="700"/>
      <c r="Y26" s="452">
        <f>SUM(Y22:Y25)</f>
        <v>0</v>
      </c>
      <c r="Z26" s="453">
        <f>SUM(Z22:Z25)</f>
        <v>0</v>
      </c>
    </row>
    <row r="27" spans="2:49" ht="32.25" customHeight="1">
      <c r="B27" s="317" t="s">
        <v>292</v>
      </c>
      <c r="C27" s="704" t="s">
        <v>655</v>
      </c>
      <c r="D27" s="704"/>
      <c r="E27" s="704"/>
      <c r="F27" s="702" t="s">
        <v>17</v>
      </c>
      <c r="G27" s="702"/>
      <c r="H27" s="703">
        <f>SUM(E34+J34+O34+T34+Y34)</f>
        <v>12900</v>
      </c>
      <c r="I27" s="702"/>
      <c r="J27" s="160" t="s">
        <v>2</v>
      </c>
      <c r="K27" s="160" t="s">
        <v>275</v>
      </c>
      <c r="L27" s="161"/>
      <c r="M27" s="482" t="s">
        <v>274</v>
      </c>
      <c r="N27" s="161"/>
      <c r="O27" s="715">
        <f>SUM(F34+K34+P34+U34+Z34)</f>
        <v>0</v>
      </c>
      <c r="P27" s="716"/>
      <c r="Q27" s="717" t="s">
        <v>2</v>
      </c>
      <c r="R27" s="717"/>
      <c r="S27" s="317"/>
      <c r="T27" s="323"/>
      <c r="U27" s="323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</row>
    <row r="28" spans="2:26" ht="19.5" customHeight="1">
      <c r="B28" s="705" t="s">
        <v>278</v>
      </c>
      <c r="C28" s="700"/>
      <c r="D28" s="700"/>
      <c r="E28" s="700"/>
      <c r="F28" s="332" t="s">
        <v>276</v>
      </c>
      <c r="G28" s="700" t="s">
        <v>279</v>
      </c>
      <c r="H28" s="700"/>
      <c r="I28" s="700"/>
      <c r="J28" s="701"/>
      <c r="K28" s="319" t="s">
        <v>276</v>
      </c>
      <c r="L28" s="705" t="s">
        <v>280</v>
      </c>
      <c r="M28" s="700"/>
      <c r="N28" s="700"/>
      <c r="O28" s="700"/>
      <c r="P28" s="332" t="s">
        <v>276</v>
      </c>
      <c r="Q28" s="705" t="s">
        <v>351</v>
      </c>
      <c r="R28" s="700"/>
      <c r="S28" s="700"/>
      <c r="T28" s="700"/>
      <c r="U28" s="332" t="s">
        <v>276</v>
      </c>
      <c r="V28" s="700" t="s">
        <v>277</v>
      </c>
      <c r="W28" s="700"/>
      <c r="X28" s="700"/>
      <c r="Y28" s="701"/>
      <c r="Z28" s="321" t="s">
        <v>276</v>
      </c>
    </row>
    <row r="29" spans="2:26" ht="17.25">
      <c r="B29" s="326"/>
      <c r="C29" s="586" t="s">
        <v>479</v>
      </c>
      <c r="D29" s="587" t="s">
        <v>838</v>
      </c>
      <c r="E29" s="377">
        <v>2100</v>
      </c>
      <c r="F29" s="580"/>
      <c r="G29" s="318"/>
      <c r="H29" s="433"/>
      <c r="I29" s="495"/>
      <c r="J29" s="361"/>
      <c r="K29" s="423"/>
      <c r="L29" s="326"/>
      <c r="M29" s="396"/>
      <c r="N29" s="490"/>
      <c r="O29" s="377"/>
      <c r="P29" s="501"/>
      <c r="Q29" s="326"/>
      <c r="R29" s="415" t="s">
        <v>480</v>
      </c>
      <c r="S29" s="485" t="s">
        <v>657</v>
      </c>
      <c r="T29" s="441">
        <v>2100</v>
      </c>
      <c r="U29" s="580"/>
      <c r="V29" s="362"/>
      <c r="W29" s="380" t="s">
        <v>480</v>
      </c>
      <c r="X29" s="360"/>
      <c r="Y29" s="377">
        <v>800</v>
      </c>
      <c r="Z29" s="580"/>
    </row>
    <row r="30" spans="2:26" ht="17.25">
      <c r="B30" s="328"/>
      <c r="C30" s="439" t="s">
        <v>480</v>
      </c>
      <c r="D30" s="480" t="s">
        <v>838</v>
      </c>
      <c r="E30" s="375">
        <v>3650</v>
      </c>
      <c r="F30" s="577"/>
      <c r="G30" s="329"/>
      <c r="H30" s="381"/>
      <c r="I30" s="488"/>
      <c r="J30" s="365"/>
      <c r="K30" s="333"/>
      <c r="L30" s="328"/>
      <c r="M30" s="390"/>
      <c r="N30" s="489"/>
      <c r="O30" s="375"/>
      <c r="P30" s="388"/>
      <c r="Q30" s="328"/>
      <c r="R30" s="434"/>
      <c r="S30" s="494"/>
      <c r="T30" s="435"/>
      <c r="U30" s="388"/>
      <c r="V30" s="366"/>
      <c r="W30" s="381"/>
      <c r="X30" s="364"/>
      <c r="Y30" s="365"/>
      <c r="Z30" s="330"/>
    </row>
    <row r="31" spans="2:26" ht="17.25">
      <c r="B31" s="328"/>
      <c r="C31" s="439" t="s">
        <v>481</v>
      </c>
      <c r="D31" s="487" t="s">
        <v>842</v>
      </c>
      <c r="E31" s="375">
        <v>4250</v>
      </c>
      <c r="F31" s="577"/>
      <c r="G31" s="329"/>
      <c r="H31" s="381"/>
      <c r="I31" s="488"/>
      <c r="J31" s="365"/>
      <c r="K31" s="333"/>
      <c r="L31" s="328"/>
      <c r="M31" s="390"/>
      <c r="N31" s="489"/>
      <c r="O31" s="375"/>
      <c r="P31" s="388"/>
      <c r="Q31" s="328"/>
      <c r="R31" s="381"/>
      <c r="S31" s="484"/>
      <c r="T31" s="365"/>
      <c r="U31" s="388"/>
      <c r="V31" s="366"/>
      <c r="W31" s="381"/>
      <c r="X31" s="364"/>
      <c r="Y31" s="365"/>
      <c r="Z31" s="330"/>
    </row>
    <row r="32" spans="2:26" ht="17.25">
      <c r="B32" s="328"/>
      <c r="C32" s="439"/>
      <c r="D32" s="487"/>
      <c r="E32" s="375"/>
      <c r="F32" s="578"/>
      <c r="G32" s="329"/>
      <c r="H32" s="381"/>
      <c r="I32" s="488"/>
      <c r="J32" s="365"/>
      <c r="K32" s="333"/>
      <c r="L32" s="328"/>
      <c r="M32" s="390"/>
      <c r="N32" s="489"/>
      <c r="O32" s="375"/>
      <c r="P32" s="388"/>
      <c r="Q32" s="328"/>
      <c r="R32" s="381"/>
      <c r="S32" s="488"/>
      <c r="T32" s="365"/>
      <c r="U32" s="388"/>
      <c r="V32" s="366"/>
      <c r="W32" s="381"/>
      <c r="X32" s="364"/>
      <c r="Y32" s="365"/>
      <c r="Z32" s="330"/>
    </row>
    <row r="33" spans="2:26" ht="17.25">
      <c r="B33" s="326"/>
      <c r="C33" s="382"/>
      <c r="D33" s="476"/>
      <c r="E33" s="374"/>
      <c r="F33" s="327"/>
      <c r="G33" s="320"/>
      <c r="H33" s="382"/>
      <c r="I33" s="369"/>
      <c r="J33" s="374"/>
      <c r="K33" s="324"/>
      <c r="L33" s="325"/>
      <c r="M33" s="373"/>
      <c r="N33" s="369"/>
      <c r="O33" s="370"/>
      <c r="P33" s="392"/>
      <c r="Q33" s="325"/>
      <c r="R33" s="386"/>
      <c r="S33" s="372"/>
      <c r="T33" s="370"/>
      <c r="U33" s="392"/>
      <c r="V33" s="384"/>
      <c r="W33" s="373"/>
      <c r="X33" s="369"/>
      <c r="Y33" s="374"/>
      <c r="Z33" s="327"/>
    </row>
    <row r="34" spans="2:26" ht="17.25" customHeight="1">
      <c r="B34" s="705" t="s">
        <v>3</v>
      </c>
      <c r="C34" s="734"/>
      <c r="D34" s="735"/>
      <c r="E34" s="331">
        <f>SUM(E29:E32)</f>
        <v>10000</v>
      </c>
      <c r="F34" s="327">
        <f>SUM(F29:F32)</f>
        <v>0</v>
      </c>
      <c r="G34" s="736" t="s">
        <v>3</v>
      </c>
      <c r="H34" s="736"/>
      <c r="I34" s="736"/>
      <c r="J34" s="331">
        <f>SUM(J29:J32)</f>
        <v>0</v>
      </c>
      <c r="K34" s="324">
        <f>SUM(K29:K32)</f>
        <v>0</v>
      </c>
      <c r="L34" s="721" t="s">
        <v>3</v>
      </c>
      <c r="M34" s="736"/>
      <c r="N34" s="736"/>
      <c r="O34" s="331">
        <f>SUM(O29:O32)</f>
        <v>0</v>
      </c>
      <c r="P34" s="327">
        <f>SUM(P29:P32)</f>
        <v>0</v>
      </c>
      <c r="Q34" s="721" t="s">
        <v>3</v>
      </c>
      <c r="R34" s="736"/>
      <c r="S34" s="736"/>
      <c r="T34" s="331">
        <f>SUM(T29:T32)</f>
        <v>2100</v>
      </c>
      <c r="U34" s="327">
        <f>SUM(U29:U32)</f>
        <v>0</v>
      </c>
      <c r="V34" s="736" t="s">
        <v>3</v>
      </c>
      <c r="W34" s="736"/>
      <c r="X34" s="736"/>
      <c r="Y34" s="331">
        <f>SUM(Y29:Y32)</f>
        <v>800</v>
      </c>
      <c r="Z34" s="327">
        <f>SUM(Z29:Z32)</f>
        <v>0</v>
      </c>
    </row>
    <row r="35" spans="2:30" s="4" customFormat="1" ht="13.5" customHeight="1">
      <c r="B35" s="226" t="s">
        <v>836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684" t="s">
        <v>837</v>
      </c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594"/>
      <c r="Z36" s="594"/>
      <c r="AA36" s="594"/>
      <c r="AB36" s="594"/>
      <c r="AC36" s="594"/>
    </row>
    <row r="37" spans="2:29" s="4" customFormat="1" ht="14.25" customHeight="1">
      <c r="B37" s="684" t="s">
        <v>834</v>
      </c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594"/>
      <c r="Z37" s="594"/>
      <c r="AA37" s="594"/>
      <c r="AB37" s="594"/>
      <c r="AC37" s="594"/>
    </row>
    <row r="38" spans="2:29" s="4" customFormat="1" ht="13.5">
      <c r="B38" s="684" t="s">
        <v>835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693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681" t="str">
        <f>'岐阜県集計表'!O41</f>
        <v>（2020年8月現在）</v>
      </c>
      <c r="W40" s="682"/>
      <c r="X40" s="682"/>
      <c r="Y40" s="682"/>
      <c r="Z40" s="682"/>
    </row>
  </sheetData>
  <sheetProtection password="CCCF" sheet="1" selectLockedCells="1"/>
  <mergeCells count="76">
    <mergeCell ref="B36:X36"/>
    <mergeCell ref="B37:X37"/>
    <mergeCell ref="B38:X38"/>
    <mergeCell ref="G26:I26"/>
    <mergeCell ref="L26:N26"/>
    <mergeCell ref="Q26:S26"/>
    <mergeCell ref="C27:E27"/>
    <mergeCell ref="Q28:T28"/>
    <mergeCell ref="V28:Y28"/>
    <mergeCell ref="B34:D34"/>
    <mergeCell ref="V19:X19"/>
    <mergeCell ref="C20:E20"/>
    <mergeCell ref="F20:G20"/>
    <mergeCell ref="H20:I20"/>
    <mergeCell ref="O20:P20"/>
    <mergeCell ref="Q20:R20"/>
    <mergeCell ref="V40:Z40"/>
    <mergeCell ref="B21:E21"/>
    <mergeCell ref="G21:J21"/>
    <mergeCell ref="L21:O21"/>
    <mergeCell ref="Q21:T21"/>
    <mergeCell ref="V21:Y21"/>
    <mergeCell ref="B26:D26"/>
    <mergeCell ref="B28:E28"/>
    <mergeCell ref="G28:J28"/>
    <mergeCell ref="L28:O28"/>
    <mergeCell ref="B13:E13"/>
    <mergeCell ref="G13:J13"/>
    <mergeCell ref="L13:O13"/>
    <mergeCell ref="V26:X26"/>
    <mergeCell ref="Q13:T13"/>
    <mergeCell ref="V13:Y13"/>
    <mergeCell ref="B19:D19"/>
    <mergeCell ref="G19:I19"/>
    <mergeCell ref="L19:N19"/>
    <mergeCell ref="Q19:S19"/>
    <mergeCell ref="V11:X11"/>
    <mergeCell ref="Q5:T5"/>
    <mergeCell ref="V5:Y5"/>
    <mergeCell ref="Q11:S11"/>
    <mergeCell ref="V3:Y3"/>
    <mergeCell ref="C12:E12"/>
    <mergeCell ref="B11:D11"/>
    <mergeCell ref="G11:I11"/>
    <mergeCell ref="L11:N11"/>
    <mergeCell ref="F4:G4"/>
    <mergeCell ref="C4:E4"/>
    <mergeCell ref="B5:E5"/>
    <mergeCell ref="T2:U2"/>
    <mergeCell ref="V2:Z2"/>
    <mergeCell ref="M3:N3"/>
    <mergeCell ref="O3:S3"/>
    <mergeCell ref="G5:J5"/>
    <mergeCell ref="L5:O5"/>
    <mergeCell ref="T3:U3"/>
    <mergeCell ref="G3:L3"/>
    <mergeCell ref="G34:I34"/>
    <mergeCell ref="L34:N34"/>
    <mergeCell ref="Q34:S34"/>
    <mergeCell ref="V34:X34"/>
    <mergeCell ref="H4:I4"/>
    <mergeCell ref="O4:P4"/>
    <mergeCell ref="Q4:R4"/>
    <mergeCell ref="F12:G12"/>
    <mergeCell ref="H12:I12"/>
    <mergeCell ref="O12:P12"/>
    <mergeCell ref="Q12:R12"/>
    <mergeCell ref="F27:G27"/>
    <mergeCell ref="H27:I27"/>
    <mergeCell ref="O27:P27"/>
    <mergeCell ref="Q27:R27"/>
    <mergeCell ref="E2:F2"/>
    <mergeCell ref="G2:L2"/>
    <mergeCell ref="M2:N2"/>
    <mergeCell ref="O2:S2"/>
    <mergeCell ref="E3:F3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22">
    <cfRule type="expression" priority="15" dxfId="0" stopIfTrue="1">
      <formula>F22&gt;E22</formula>
    </cfRule>
  </conditionalFormatting>
  <conditionalFormatting sqref="F23">
    <cfRule type="expression" priority="14" dxfId="0" stopIfTrue="1">
      <formula>F23&gt;E23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22">
    <cfRule type="expression" priority="10" dxfId="0" stopIfTrue="1">
      <formula>P22&gt;O22</formula>
    </cfRule>
  </conditionalFormatting>
  <conditionalFormatting sqref="U6">
    <cfRule type="expression" priority="9" dxfId="0" stopIfTrue="1">
      <formula>U6&gt;T6</formula>
    </cfRule>
  </conditionalFormatting>
  <conditionalFormatting sqref="U22">
    <cfRule type="expression" priority="8" dxfId="0" stopIfTrue="1">
      <formula>U22&gt;T22</formula>
    </cfRule>
  </conditionalFormatting>
  <conditionalFormatting sqref="U23">
    <cfRule type="expression" priority="7" dxfId="0" stopIfTrue="1">
      <formula>U23&gt;T23</formula>
    </cfRule>
  </conditionalFormatting>
  <conditionalFormatting sqref="U24">
    <cfRule type="expression" priority="6" dxfId="0" stopIfTrue="1">
      <formula>U24&gt;T24</formula>
    </cfRule>
  </conditionalFormatting>
  <conditionalFormatting sqref="U29">
    <cfRule type="expression" priority="5" dxfId="0" stopIfTrue="1">
      <formula>U29&gt;T29</formula>
    </cfRule>
  </conditionalFormatting>
  <conditionalFormatting sqref="Z6">
    <cfRule type="expression" priority="4" dxfId="0" stopIfTrue="1">
      <formula>Z6&gt;Y6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29">
    <cfRule type="expression" priority="1" dxfId="0" stopIfTrue="1">
      <formula>Z29&gt;Y29</formula>
    </cfRule>
  </conditionalFormatting>
  <dataValidations count="4">
    <dataValidation type="whole" operator="lessThanOrEqual" allowBlank="1" showInputMessage="1" showErrorMessage="1" sqref="V14:V18 V29:V33 V22:V25 V6:V10">
      <formula1>O14</formula1>
    </dataValidation>
    <dataValidation operator="lessThanOrEqual" allowBlank="1" showInputMessage="1" showErrorMessage="1" sqref="H33:J33 I29:J32 R25:U25 H10:I10 R14:U18 M14:P18 I14:J17 E14:E18 P23:P24 W14:Y18 J22:J24 M25:P25 H18:J18 O22:O24 B35:B39 C39:Z39 C35:Z35 E29:E33 R29:T33 M29:P33 U30:U33 W29:Y33 W22:Y25 E22:E25 U7:U9 W6:Y10 O6:P9 J6:J10 M10:P10 E6:E10 R10:U10"/>
    <dataValidation type="custom" allowBlank="1" showInputMessage="1" showErrorMessage="1" sqref="F32">
      <formula1>AND(F32&lt;=E32,MOD(F32,50)=0)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9 F14:F16 F22:F23 F29:F31 P22 U6 U22:U24 U29 Z6 Z14:Z15 Z2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V38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1" width="1.1210937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625" style="316" customWidth="1"/>
    <col min="27" max="27" width="0.6171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33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723">
        <f>SUM(O4+O25)</f>
        <v>0</v>
      </c>
      <c r="W3" s="724"/>
      <c r="X3" s="724"/>
      <c r="Y3" s="724"/>
      <c r="Z3" s="479" t="s">
        <v>2</v>
      </c>
    </row>
    <row r="4" spans="2:49" ht="32.25" customHeight="1">
      <c r="B4" s="317" t="s">
        <v>292</v>
      </c>
      <c r="C4" s="704" t="s">
        <v>482</v>
      </c>
      <c r="D4" s="704"/>
      <c r="E4" s="704"/>
      <c r="F4" s="702" t="s">
        <v>17</v>
      </c>
      <c r="G4" s="702"/>
      <c r="H4" s="703">
        <f>SUM(E24+J24+O24+T24+Y24)</f>
        <v>15600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SUM(F24+K24+P24+U24+Z24)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439" t="s">
        <v>698</v>
      </c>
      <c r="D6" s="487" t="s">
        <v>861</v>
      </c>
      <c r="E6" s="375">
        <v>2100</v>
      </c>
      <c r="F6" s="580"/>
      <c r="G6" s="318"/>
      <c r="H6" s="415"/>
      <c r="I6" s="485"/>
      <c r="J6" s="361"/>
      <c r="K6" s="423"/>
      <c r="L6" s="326"/>
      <c r="M6" s="381"/>
      <c r="N6" s="488"/>
      <c r="O6" s="375"/>
      <c r="P6" s="629"/>
      <c r="Q6" s="326"/>
      <c r="R6" s="426" t="s">
        <v>494</v>
      </c>
      <c r="S6" s="485" t="s">
        <v>657</v>
      </c>
      <c r="T6" s="441">
        <v>1250</v>
      </c>
      <c r="U6" s="580"/>
      <c r="V6" s="362"/>
      <c r="W6" s="390" t="s">
        <v>492</v>
      </c>
      <c r="X6" s="376"/>
      <c r="Y6" s="375">
        <v>200</v>
      </c>
      <c r="Z6" s="580"/>
    </row>
    <row r="7" spans="2:26" ht="17.25">
      <c r="B7" s="328"/>
      <c r="C7" s="439" t="s">
        <v>483</v>
      </c>
      <c r="D7" s="487" t="s">
        <v>838</v>
      </c>
      <c r="E7" s="375">
        <v>1450</v>
      </c>
      <c r="F7" s="577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390" t="s">
        <v>483</v>
      </c>
      <c r="S7" s="487" t="s">
        <v>657</v>
      </c>
      <c r="T7" s="375">
        <v>600</v>
      </c>
      <c r="U7" s="577"/>
      <c r="V7" s="366"/>
      <c r="W7" s="381"/>
      <c r="X7" s="364"/>
      <c r="Y7" s="365"/>
      <c r="Z7" s="330"/>
    </row>
    <row r="8" spans="2:26" ht="17.25">
      <c r="B8" s="328"/>
      <c r="C8" s="390" t="s">
        <v>484</v>
      </c>
      <c r="D8" s="487" t="s">
        <v>675</v>
      </c>
      <c r="E8" s="375">
        <v>2150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484</v>
      </c>
      <c r="S8" s="487" t="s">
        <v>657</v>
      </c>
      <c r="T8" s="375">
        <v>1000</v>
      </c>
      <c r="U8" s="577"/>
      <c r="V8" s="394"/>
      <c r="W8" s="390"/>
      <c r="X8" s="376"/>
      <c r="Y8" s="375"/>
      <c r="Z8" s="330"/>
    </row>
    <row r="9" spans="2:26" ht="17.25">
      <c r="B9" s="328"/>
      <c r="C9" s="390" t="s">
        <v>485</v>
      </c>
      <c r="D9" s="487" t="s">
        <v>667</v>
      </c>
      <c r="E9" s="375">
        <v>400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 t="s">
        <v>485</v>
      </c>
      <c r="S9" s="487" t="s">
        <v>657</v>
      </c>
      <c r="T9" s="375">
        <v>500</v>
      </c>
      <c r="U9" s="577"/>
      <c r="V9" s="366"/>
      <c r="W9" s="390"/>
      <c r="X9" s="376"/>
      <c r="Y9" s="375"/>
      <c r="Z9" s="330"/>
    </row>
    <row r="10" spans="2:26" ht="17.25">
      <c r="B10" s="328"/>
      <c r="C10" s="390" t="s">
        <v>486</v>
      </c>
      <c r="D10" s="487" t="s">
        <v>373</v>
      </c>
      <c r="E10" s="375">
        <v>200</v>
      </c>
      <c r="F10" s="577"/>
      <c r="G10" s="329"/>
      <c r="H10" s="381"/>
      <c r="I10" s="484"/>
      <c r="J10" s="375"/>
      <c r="K10" s="333"/>
      <c r="L10" s="328"/>
      <c r="M10" s="390"/>
      <c r="N10" s="487"/>
      <c r="O10" s="375"/>
      <c r="P10" s="388"/>
      <c r="Q10" s="328"/>
      <c r="R10" s="390"/>
      <c r="S10" s="487"/>
      <c r="T10" s="375"/>
      <c r="U10" s="471"/>
      <c r="V10" s="366"/>
      <c r="W10" s="390"/>
      <c r="X10" s="376"/>
      <c r="Y10" s="375"/>
      <c r="Z10" s="330"/>
    </row>
    <row r="11" spans="2:26" ht="17.25">
      <c r="B11" s="328"/>
      <c r="C11" s="390" t="s">
        <v>487</v>
      </c>
      <c r="D11" s="487" t="s">
        <v>672</v>
      </c>
      <c r="E11" s="375">
        <v>550</v>
      </c>
      <c r="F11" s="577"/>
      <c r="G11" s="329"/>
      <c r="H11" s="381"/>
      <c r="I11" s="493"/>
      <c r="J11" s="375"/>
      <c r="K11" s="333"/>
      <c r="L11" s="328"/>
      <c r="M11" s="390"/>
      <c r="N11" s="489"/>
      <c r="O11" s="375"/>
      <c r="P11" s="388"/>
      <c r="Q11" s="328"/>
      <c r="R11" s="390"/>
      <c r="S11" s="489"/>
      <c r="T11" s="375"/>
      <c r="U11" s="471"/>
      <c r="V11" s="366"/>
      <c r="W11" s="390"/>
      <c r="X11" s="376"/>
      <c r="Y11" s="375"/>
      <c r="Z11" s="330"/>
    </row>
    <row r="12" spans="2:26" ht="17.25">
      <c r="B12" s="328"/>
      <c r="C12" s="390" t="s">
        <v>488</v>
      </c>
      <c r="D12" s="487" t="s">
        <v>672</v>
      </c>
      <c r="E12" s="375">
        <v>400</v>
      </c>
      <c r="F12" s="577"/>
      <c r="G12" s="329"/>
      <c r="H12" s="381"/>
      <c r="I12" s="484"/>
      <c r="J12" s="375"/>
      <c r="K12" s="333"/>
      <c r="L12" s="328"/>
      <c r="M12" s="390"/>
      <c r="N12" s="489"/>
      <c r="O12" s="375"/>
      <c r="P12" s="388"/>
      <c r="Q12" s="328"/>
      <c r="R12" s="390"/>
      <c r="S12" s="489"/>
      <c r="T12" s="375"/>
      <c r="U12" s="471"/>
      <c r="V12" s="366"/>
      <c r="W12" s="390"/>
      <c r="X12" s="376"/>
      <c r="Y12" s="375"/>
      <c r="Z12" s="330"/>
    </row>
    <row r="13" spans="2:26" ht="17.25">
      <c r="B13" s="328"/>
      <c r="C13" s="390" t="s">
        <v>489</v>
      </c>
      <c r="D13" s="487" t="s">
        <v>672</v>
      </c>
      <c r="E13" s="375">
        <v>400</v>
      </c>
      <c r="F13" s="577"/>
      <c r="G13" s="329"/>
      <c r="H13" s="381"/>
      <c r="I13" s="484"/>
      <c r="J13" s="375"/>
      <c r="K13" s="333"/>
      <c r="L13" s="328"/>
      <c r="M13" s="390"/>
      <c r="N13" s="489"/>
      <c r="O13" s="375"/>
      <c r="P13" s="388"/>
      <c r="Q13" s="328"/>
      <c r="R13" s="390"/>
      <c r="S13" s="489"/>
      <c r="T13" s="375"/>
      <c r="U13" s="471"/>
      <c r="V13" s="366"/>
      <c r="W13" s="390"/>
      <c r="X13" s="376"/>
      <c r="Y13" s="375"/>
      <c r="Z13" s="330"/>
    </row>
    <row r="14" spans="2:26" ht="17.25">
      <c r="B14" s="328"/>
      <c r="C14" s="390" t="s">
        <v>490</v>
      </c>
      <c r="D14" s="487" t="s">
        <v>672</v>
      </c>
      <c r="E14" s="375">
        <v>350</v>
      </c>
      <c r="F14" s="577"/>
      <c r="G14" s="329"/>
      <c r="H14" s="381"/>
      <c r="I14" s="484"/>
      <c r="J14" s="375"/>
      <c r="K14" s="333"/>
      <c r="L14" s="328"/>
      <c r="M14" s="390"/>
      <c r="N14" s="489"/>
      <c r="O14" s="375"/>
      <c r="P14" s="388"/>
      <c r="Q14" s="328"/>
      <c r="R14" s="390"/>
      <c r="S14" s="489"/>
      <c r="T14" s="375"/>
      <c r="U14" s="471"/>
      <c r="V14" s="366"/>
      <c r="W14" s="390"/>
      <c r="X14" s="376"/>
      <c r="Y14" s="375"/>
      <c r="Z14" s="330"/>
    </row>
    <row r="15" spans="2:26" ht="17.25">
      <c r="B15" s="328"/>
      <c r="C15" s="390" t="s">
        <v>491</v>
      </c>
      <c r="D15" s="487" t="s">
        <v>842</v>
      </c>
      <c r="E15" s="375">
        <v>700</v>
      </c>
      <c r="F15" s="577"/>
      <c r="G15" s="329"/>
      <c r="H15" s="381"/>
      <c r="I15" s="484"/>
      <c r="J15" s="375"/>
      <c r="K15" s="333"/>
      <c r="L15" s="328"/>
      <c r="M15" s="390"/>
      <c r="N15" s="489"/>
      <c r="O15" s="375"/>
      <c r="P15" s="388"/>
      <c r="Q15" s="328"/>
      <c r="R15" s="390"/>
      <c r="S15" s="489"/>
      <c r="T15" s="375"/>
      <c r="U15" s="471"/>
      <c r="V15" s="366"/>
      <c r="W15" s="390"/>
      <c r="X15" s="376"/>
      <c r="Y15" s="375"/>
      <c r="Z15" s="330"/>
    </row>
    <row r="16" spans="2:26" ht="17.25">
      <c r="B16" s="328"/>
      <c r="C16" s="390" t="s">
        <v>492</v>
      </c>
      <c r="D16" s="487" t="s">
        <v>686</v>
      </c>
      <c r="E16" s="375">
        <v>900</v>
      </c>
      <c r="F16" s="577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7.25">
      <c r="B17" s="328"/>
      <c r="C17" s="390" t="s">
        <v>493</v>
      </c>
      <c r="D17" s="487" t="s">
        <v>862</v>
      </c>
      <c r="E17" s="375">
        <v>2450</v>
      </c>
      <c r="F17" s="577"/>
      <c r="G17" s="329"/>
      <c r="H17" s="381"/>
      <c r="I17" s="484"/>
      <c r="J17" s="367"/>
      <c r="K17" s="333"/>
      <c r="L17" s="328"/>
      <c r="M17" s="381"/>
      <c r="N17" s="488"/>
      <c r="O17" s="365"/>
      <c r="P17" s="388"/>
      <c r="Q17" s="328"/>
      <c r="R17" s="390"/>
      <c r="S17" s="489"/>
      <c r="T17" s="375"/>
      <c r="U17" s="471"/>
      <c r="V17" s="394"/>
      <c r="W17" s="390"/>
      <c r="X17" s="376"/>
      <c r="Y17" s="375"/>
      <c r="Z17" s="470"/>
    </row>
    <row r="18" spans="2:26" ht="17.25" customHeight="1">
      <c r="B18" s="328"/>
      <c r="C18" s="390"/>
      <c r="D18" s="487"/>
      <c r="E18" s="375"/>
      <c r="F18" s="605"/>
      <c r="G18" s="329"/>
      <c r="H18" s="381"/>
      <c r="I18" s="484"/>
      <c r="J18" s="367"/>
      <c r="K18" s="333"/>
      <c r="L18" s="328"/>
      <c r="M18" s="390"/>
      <c r="N18" s="489"/>
      <c r="O18" s="375"/>
      <c r="P18" s="471"/>
      <c r="Q18" s="328"/>
      <c r="R18" s="390"/>
      <c r="S18" s="489"/>
      <c r="T18" s="375"/>
      <c r="U18" s="388"/>
      <c r="V18" s="394"/>
      <c r="W18" s="880"/>
      <c r="X18" s="881"/>
      <c r="Y18" s="375"/>
      <c r="Z18" s="330"/>
    </row>
    <row r="19" spans="2:26" ht="17.25">
      <c r="B19" s="328"/>
      <c r="C19" s="390"/>
      <c r="D19" s="487"/>
      <c r="E19" s="375"/>
      <c r="F19" s="605"/>
      <c r="G19" s="329"/>
      <c r="H19" s="381"/>
      <c r="I19" s="484"/>
      <c r="J19" s="367"/>
      <c r="K19" s="333"/>
      <c r="L19" s="328"/>
      <c r="M19" s="381"/>
      <c r="N19" s="488"/>
      <c r="O19" s="365"/>
      <c r="P19" s="388"/>
      <c r="Q19" s="328"/>
      <c r="R19" s="390"/>
      <c r="S19" s="489"/>
      <c r="T19" s="375"/>
      <c r="U19" s="388"/>
      <c r="V19" s="394"/>
      <c r="W19" s="390"/>
      <c r="X19" s="376"/>
      <c r="Y19" s="375"/>
      <c r="Z19" s="330"/>
    </row>
    <row r="20" spans="2:26" ht="17.25">
      <c r="B20" s="328"/>
      <c r="C20" s="391"/>
      <c r="D20" s="487"/>
      <c r="E20" s="375"/>
      <c r="F20" s="605"/>
      <c r="G20" s="329"/>
      <c r="H20" s="381"/>
      <c r="I20" s="484"/>
      <c r="J20" s="367"/>
      <c r="K20" s="333"/>
      <c r="L20" s="328"/>
      <c r="M20" s="381"/>
      <c r="N20" s="488"/>
      <c r="O20" s="365"/>
      <c r="P20" s="388"/>
      <c r="Q20" s="328"/>
      <c r="R20" s="390"/>
      <c r="S20" s="489"/>
      <c r="T20" s="375"/>
      <c r="U20" s="388"/>
      <c r="V20" s="394"/>
      <c r="W20" s="390"/>
      <c r="X20" s="376"/>
      <c r="Y20" s="375"/>
      <c r="Z20" s="330"/>
    </row>
    <row r="21" spans="2:26" ht="17.25">
      <c r="B21" s="328"/>
      <c r="C21" s="390"/>
      <c r="D21" s="487"/>
      <c r="E21" s="375"/>
      <c r="F21" s="578"/>
      <c r="G21" s="329"/>
      <c r="H21" s="381"/>
      <c r="I21" s="484"/>
      <c r="J21" s="367"/>
      <c r="K21" s="333"/>
      <c r="L21" s="328"/>
      <c r="M21" s="381"/>
      <c r="N21" s="488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7.25">
      <c r="B22" s="328"/>
      <c r="C22" s="390"/>
      <c r="D22" s="487"/>
      <c r="E22" s="375"/>
      <c r="F22" s="330"/>
      <c r="G22" s="329"/>
      <c r="H22" s="381"/>
      <c r="I22" s="484"/>
      <c r="J22" s="367"/>
      <c r="K22" s="333"/>
      <c r="L22" s="328"/>
      <c r="M22" s="381"/>
      <c r="N22" s="488"/>
      <c r="O22" s="365"/>
      <c r="P22" s="388"/>
      <c r="Q22" s="328"/>
      <c r="R22" s="390"/>
      <c r="S22" s="489"/>
      <c r="T22" s="375"/>
      <c r="U22" s="388"/>
      <c r="V22" s="394"/>
      <c r="W22" s="390"/>
      <c r="X22" s="376"/>
      <c r="Y22" s="375"/>
      <c r="Z22" s="330"/>
    </row>
    <row r="23" spans="2:26" ht="17.25">
      <c r="B23" s="326"/>
      <c r="C23" s="386"/>
      <c r="D23" s="588"/>
      <c r="E23" s="370"/>
      <c r="F23" s="327"/>
      <c r="G23" s="320"/>
      <c r="H23" s="382"/>
      <c r="I23" s="369"/>
      <c r="J23" s="374"/>
      <c r="K23" s="324"/>
      <c r="L23" s="325"/>
      <c r="M23" s="373"/>
      <c r="N23" s="369"/>
      <c r="O23" s="374"/>
      <c r="P23" s="392"/>
      <c r="Q23" s="325"/>
      <c r="R23" s="386"/>
      <c r="S23" s="372"/>
      <c r="T23" s="370"/>
      <c r="U23" s="392"/>
      <c r="V23" s="395"/>
      <c r="W23" s="371"/>
      <c r="X23" s="372"/>
      <c r="Y23" s="370"/>
      <c r="Z23" s="327"/>
    </row>
    <row r="24" spans="2:26" ht="17.25" customHeight="1">
      <c r="B24" s="705" t="s">
        <v>3</v>
      </c>
      <c r="C24" s="737"/>
      <c r="D24" s="738"/>
      <c r="E24" s="331">
        <f>SUM(E6:E22)</f>
        <v>12050</v>
      </c>
      <c r="F24" s="327">
        <f>SUM(F6:F22)</f>
        <v>0</v>
      </c>
      <c r="G24" s="736" t="s">
        <v>3</v>
      </c>
      <c r="H24" s="736"/>
      <c r="I24" s="736"/>
      <c r="J24" s="331">
        <f>SUM(J6:J22)</f>
        <v>0</v>
      </c>
      <c r="K24" s="324">
        <f>SUM(K6:K22)</f>
        <v>0</v>
      </c>
      <c r="L24" s="721" t="s">
        <v>3</v>
      </c>
      <c r="M24" s="736"/>
      <c r="N24" s="736"/>
      <c r="O24" s="331">
        <f>SUM(O6:O22)</f>
        <v>0</v>
      </c>
      <c r="P24" s="327">
        <f>SUM(P6:P22)</f>
        <v>0</v>
      </c>
      <c r="Q24" s="721" t="s">
        <v>3</v>
      </c>
      <c r="R24" s="736"/>
      <c r="S24" s="736"/>
      <c r="T24" s="331">
        <f>SUM(T6:T22)</f>
        <v>3350</v>
      </c>
      <c r="U24" s="327">
        <f>SUM(U6:U22)</f>
        <v>0</v>
      </c>
      <c r="V24" s="736" t="s">
        <v>3</v>
      </c>
      <c r="W24" s="736"/>
      <c r="X24" s="736"/>
      <c r="Y24" s="331">
        <f>SUM(Y6:Y22)</f>
        <v>200</v>
      </c>
      <c r="Z24" s="327">
        <f>SUM(Z6:Z23)</f>
        <v>0</v>
      </c>
    </row>
    <row r="25" spans="2:49" ht="33" customHeight="1">
      <c r="B25" s="317" t="s">
        <v>292</v>
      </c>
      <c r="C25" s="704" t="s">
        <v>495</v>
      </c>
      <c r="D25" s="704"/>
      <c r="E25" s="704"/>
      <c r="F25" s="702" t="s">
        <v>17</v>
      </c>
      <c r="G25" s="702"/>
      <c r="H25" s="703">
        <f>SUM(E32+J32+O32+T32+Y32)</f>
        <v>6800</v>
      </c>
      <c r="I25" s="702"/>
      <c r="J25" s="160" t="s">
        <v>2</v>
      </c>
      <c r="K25" s="160" t="s">
        <v>275</v>
      </c>
      <c r="L25" s="161"/>
      <c r="M25" s="482" t="s">
        <v>274</v>
      </c>
      <c r="N25" s="161"/>
      <c r="O25" s="715">
        <f>SUM(F32+K32+P32+U32+Z32)</f>
        <v>0</v>
      </c>
      <c r="P25" s="716"/>
      <c r="Q25" s="717" t="s">
        <v>2</v>
      </c>
      <c r="R25" s="717"/>
      <c r="S25" s="317"/>
      <c r="T25" s="323"/>
      <c r="U25" s="323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</row>
    <row r="26" spans="2:26" ht="19.5" customHeight="1">
      <c r="B26" s="705" t="s">
        <v>278</v>
      </c>
      <c r="C26" s="700"/>
      <c r="D26" s="700"/>
      <c r="E26" s="700"/>
      <c r="F26" s="332" t="s">
        <v>276</v>
      </c>
      <c r="G26" s="700" t="s">
        <v>279</v>
      </c>
      <c r="H26" s="700"/>
      <c r="I26" s="700"/>
      <c r="J26" s="701"/>
      <c r="K26" s="319" t="s">
        <v>276</v>
      </c>
      <c r="L26" s="705" t="s">
        <v>280</v>
      </c>
      <c r="M26" s="700"/>
      <c r="N26" s="700"/>
      <c r="O26" s="700"/>
      <c r="P26" s="332" t="s">
        <v>276</v>
      </c>
      <c r="Q26" s="705" t="s">
        <v>351</v>
      </c>
      <c r="R26" s="700"/>
      <c r="S26" s="700"/>
      <c r="T26" s="700"/>
      <c r="U26" s="332" t="s">
        <v>276</v>
      </c>
      <c r="V26" s="700" t="s">
        <v>277</v>
      </c>
      <c r="W26" s="700"/>
      <c r="X26" s="700"/>
      <c r="Y26" s="701"/>
      <c r="Z26" s="321" t="s">
        <v>276</v>
      </c>
    </row>
    <row r="27" spans="2:26" ht="17.25">
      <c r="B27" s="326"/>
      <c r="C27" s="586" t="s">
        <v>496</v>
      </c>
      <c r="D27" s="487" t="s">
        <v>680</v>
      </c>
      <c r="E27" s="377">
        <v>1900</v>
      </c>
      <c r="F27" s="580"/>
      <c r="G27" s="318"/>
      <c r="H27" s="433"/>
      <c r="I27" s="360"/>
      <c r="J27" s="361"/>
      <c r="K27" s="423"/>
      <c r="L27" s="326"/>
      <c r="M27" s="396"/>
      <c r="N27" s="490"/>
      <c r="O27" s="377"/>
      <c r="P27" s="425"/>
      <c r="Q27" s="326"/>
      <c r="R27" s="415" t="s">
        <v>499</v>
      </c>
      <c r="S27" s="474" t="s">
        <v>682</v>
      </c>
      <c r="T27" s="441">
        <v>2000</v>
      </c>
      <c r="U27" s="580"/>
      <c r="V27" s="362"/>
      <c r="W27" s="432"/>
      <c r="X27" s="360"/>
      <c r="Y27" s="361"/>
      <c r="Z27" s="455"/>
    </row>
    <row r="28" spans="2:26" ht="17.25">
      <c r="B28" s="328"/>
      <c r="C28" s="439" t="s">
        <v>497</v>
      </c>
      <c r="D28" s="487" t="s">
        <v>849</v>
      </c>
      <c r="E28" s="375">
        <v>900</v>
      </c>
      <c r="F28" s="577"/>
      <c r="G28" s="329"/>
      <c r="H28" s="381"/>
      <c r="I28" s="364"/>
      <c r="J28" s="365"/>
      <c r="K28" s="333"/>
      <c r="L28" s="328"/>
      <c r="M28" s="390"/>
      <c r="N28" s="489"/>
      <c r="O28" s="375"/>
      <c r="P28" s="388"/>
      <c r="Q28" s="328"/>
      <c r="R28" s="434" t="s">
        <v>498</v>
      </c>
      <c r="S28" s="491" t="s">
        <v>291</v>
      </c>
      <c r="T28" s="448">
        <v>700</v>
      </c>
      <c r="U28" s="577"/>
      <c r="V28" s="366"/>
      <c r="W28" s="418"/>
      <c r="X28" s="364"/>
      <c r="Y28" s="365"/>
      <c r="Z28" s="330"/>
    </row>
    <row r="29" spans="2:26" ht="17.25">
      <c r="B29" s="328"/>
      <c r="C29" s="439" t="s">
        <v>498</v>
      </c>
      <c r="D29" s="487" t="s">
        <v>680</v>
      </c>
      <c r="E29" s="375">
        <v>1300</v>
      </c>
      <c r="F29" s="577"/>
      <c r="G29" s="329"/>
      <c r="H29" s="381"/>
      <c r="I29" s="364"/>
      <c r="J29" s="365"/>
      <c r="K29" s="333"/>
      <c r="L29" s="328"/>
      <c r="M29" s="390"/>
      <c r="N29" s="489"/>
      <c r="O29" s="375"/>
      <c r="P29" s="388"/>
      <c r="Q29" s="328"/>
      <c r="R29" s="381"/>
      <c r="S29" s="475"/>
      <c r="T29" s="365"/>
      <c r="U29" s="388"/>
      <c r="V29" s="366"/>
      <c r="W29" s="418"/>
      <c r="X29" s="364"/>
      <c r="Y29" s="365"/>
      <c r="Z29" s="330"/>
    </row>
    <row r="30" spans="2:26" ht="17.25">
      <c r="B30" s="328"/>
      <c r="C30" s="439"/>
      <c r="D30" s="480"/>
      <c r="E30" s="375"/>
      <c r="F30" s="330"/>
      <c r="G30" s="329"/>
      <c r="H30" s="381"/>
      <c r="I30" s="364"/>
      <c r="J30" s="365"/>
      <c r="K30" s="333"/>
      <c r="L30" s="328"/>
      <c r="M30" s="390"/>
      <c r="N30" s="489"/>
      <c r="O30" s="375"/>
      <c r="P30" s="388"/>
      <c r="Q30" s="328"/>
      <c r="R30" s="436"/>
      <c r="S30" s="492"/>
      <c r="T30" s="437"/>
      <c r="U30" s="388"/>
      <c r="V30" s="366"/>
      <c r="W30" s="381"/>
      <c r="X30" s="364"/>
      <c r="Y30" s="365"/>
      <c r="Z30" s="330"/>
    </row>
    <row r="31" spans="2:26" ht="17.25">
      <c r="B31" s="326"/>
      <c r="C31" s="382"/>
      <c r="D31" s="476"/>
      <c r="E31" s="374"/>
      <c r="F31" s="327"/>
      <c r="G31" s="320"/>
      <c r="H31" s="382"/>
      <c r="I31" s="369"/>
      <c r="J31" s="374"/>
      <c r="K31" s="324"/>
      <c r="L31" s="325"/>
      <c r="M31" s="373"/>
      <c r="N31" s="369"/>
      <c r="O31" s="370"/>
      <c r="P31" s="392"/>
      <c r="Q31" s="325"/>
      <c r="R31" s="386"/>
      <c r="S31" s="372"/>
      <c r="T31" s="370"/>
      <c r="U31" s="392"/>
      <c r="V31" s="384"/>
      <c r="W31" s="373"/>
      <c r="X31" s="369"/>
      <c r="Y31" s="374"/>
      <c r="Z31" s="327"/>
    </row>
    <row r="32" spans="2:26" ht="17.25" customHeight="1">
      <c r="B32" s="705" t="s">
        <v>3</v>
      </c>
      <c r="C32" s="734"/>
      <c r="D32" s="735"/>
      <c r="E32" s="331">
        <f>SUM(E27:E30)</f>
        <v>4100</v>
      </c>
      <c r="F32" s="327">
        <f>SUM(F27:F30)</f>
        <v>0</v>
      </c>
      <c r="G32" s="736" t="s">
        <v>3</v>
      </c>
      <c r="H32" s="736"/>
      <c r="I32" s="736"/>
      <c r="J32" s="331">
        <f>SUM(J27:J30)</f>
        <v>0</v>
      </c>
      <c r="K32" s="324">
        <f>SUM(K27:K30)</f>
        <v>0</v>
      </c>
      <c r="L32" s="721" t="s">
        <v>3</v>
      </c>
      <c r="M32" s="736"/>
      <c r="N32" s="736"/>
      <c r="O32" s="331">
        <f>SUM(O27:O30)</f>
        <v>0</v>
      </c>
      <c r="P32" s="327">
        <f>SUM(P27:P30)</f>
        <v>0</v>
      </c>
      <c r="Q32" s="721" t="s">
        <v>3</v>
      </c>
      <c r="R32" s="736"/>
      <c r="S32" s="736"/>
      <c r="T32" s="331">
        <f>SUM(T27:T30)</f>
        <v>2700</v>
      </c>
      <c r="U32" s="327">
        <f>SUM(U27:U30)</f>
        <v>0</v>
      </c>
      <c r="V32" s="736" t="s">
        <v>3</v>
      </c>
      <c r="W32" s="736"/>
      <c r="X32" s="736"/>
      <c r="Y32" s="331">
        <f>SUM(Y27:Y30)</f>
        <v>0</v>
      </c>
      <c r="Z32" s="327">
        <f>SUM(Z27:Z30)</f>
        <v>0</v>
      </c>
    </row>
    <row r="33" spans="2:30" s="4" customFormat="1" ht="13.5" customHeight="1">
      <c r="B33" s="226" t="s">
        <v>836</v>
      </c>
      <c r="C33" s="166"/>
      <c r="D33" s="1"/>
      <c r="E33" s="615"/>
      <c r="F33" s="616"/>
      <c r="G33" s="1"/>
      <c r="H33" s="1"/>
      <c r="I33" s="1"/>
      <c r="J33" s="615"/>
      <c r="K33" s="617"/>
      <c r="L33" s="1"/>
      <c r="M33" s="1"/>
      <c r="N33" s="1"/>
      <c r="O33" s="615"/>
      <c r="P33" s="618"/>
      <c r="Q33" s="1"/>
      <c r="R33" s="1"/>
      <c r="S33" s="1"/>
      <c r="T33" s="615"/>
      <c r="U33" s="617"/>
      <c r="V33" s="1"/>
      <c r="W33" s="1"/>
      <c r="X33" s="1"/>
      <c r="Y33" s="615"/>
      <c r="Z33" s="618"/>
      <c r="AA33" s="614"/>
      <c r="AB33" s="619"/>
      <c r="AC33" s="620"/>
      <c r="AD33" s="614"/>
    </row>
    <row r="34" spans="2:29" s="4" customFormat="1" ht="14.25" customHeight="1">
      <c r="B34" s="684" t="s">
        <v>837</v>
      </c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686"/>
      <c r="N34" s="686"/>
      <c r="O34" s="686"/>
      <c r="P34" s="686"/>
      <c r="Q34" s="686"/>
      <c r="R34" s="686"/>
      <c r="S34" s="686"/>
      <c r="T34" s="686"/>
      <c r="U34" s="686"/>
      <c r="V34" s="686"/>
      <c r="W34" s="686"/>
      <c r="X34" s="686"/>
      <c r="Y34" s="594"/>
      <c r="Z34" s="594"/>
      <c r="AA34" s="594"/>
      <c r="AB34" s="594"/>
      <c r="AC34" s="594"/>
    </row>
    <row r="35" spans="2:29" s="4" customFormat="1" ht="14.25" customHeight="1">
      <c r="B35" s="684" t="s">
        <v>834</v>
      </c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594"/>
      <c r="Z35" s="594"/>
      <c r="AA35" s="594"/>
      <c r="AB35" s="594"/>
      <c r="AC35" s="594"/>
    </row>
    <row r="36" spans="2:29" s="4" customFormat="1" ht="13.5">
      <c r="B36" s="684" t="s">
        <v>835</v>
      </c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594"/>
      <c r="Z36" s="594"/>
      <c r="AA36" s="594"/>
      <c r="AB36" s="594"/>
      <c r="AC36" s="594"/>
    </row>
    <row r="37" spans="2:26" s="4" customFormat="1" ht="8.25" customHeight="1">
      <c r="B37" s="226"/>
      <c r="C37" s="1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</row>
    <row r="38" spans="2:27" ht="16.5" customHeight="1">
      <c r="B38" s="316" t="s">
        <v>693</v>
      </c>
      <c r="C38" s="317"/>
      <c r="E38" s="317"/>
      <c r="F38" s="317"/>
      <c r="H38" s="317"/>
      <c r="J38" s="317"/>
      <c r="K38" s="317"/>
      <c r="M38" s="318"/>
      <c r="O38" s="322"/>
      <c r="P38" s="323"/>
      <c r="R38" s="318"/>
      <c r="T38" s="322"/>
      <c r="U38" s="323"/>
      <c r="V38" s="681" t="str">
        <f>'岐阜県集計表'!O41</f>
        <v>（2020年8月現在）</v>
      </c>
      <c r="W38" s="682"/>
      <c r="X38" s="682"/>
      <c r="Y38" s="682"/>
      <c r="Z38" s="682"/>
      <c r="AA38" s="473"/>
    </row>
    <row r="39" ht="16.5" customHeight="1"/>
  </sheetData>
  <sheetProtection password="CCCF" sheet="1" selectLockedCells="1"/>
  <mergeCells count="47">
    <mergeCell ref="W18:X18"/>
    <mergeCell ref="C25:E25"/>
    <mergeCell ref="B34:X34"/>
    <mergeCell ref="B35:X35"/>
    <mergeCell ref="B36:X36"/>
    <mergeCell ref="B32:D32"/>
    <mergeCell ref="G32:I32"/>
    <mergeCell ref="L32:N32"/>
    <mergeCell ref="Q32:S32"/>
    <mergeCell ref="V32:X32"/>
    <mergeCell ref="B26:E26"/>
    <mergeCell ref="G26:J26"/>
    <mergeCell ref="L26:O26"/>
    <mergeCell ref="Q26:T26"/>
    <mergeCell ref="V26:Y26"/>
    <mergeCell ref="B5:E5"/>
    <mergeCell ref="G5:J5"/>
    <mergeCell ref="L5:O5"/>
    <mergeCell ref="Q5:T5"/>
    <mergeCell ref="V5:Y5"/>
    <mergeCell ref="C4:E4"/>
    <mergeCell ref="E2:F2"/>
    <mergeCell ref="G2:L2"/>
    <mergeCell ref="V38:Z38"/>
    <mergeCell ref="B24:D24"/>
    <mergeCell ref="G24:I24"/>
    <mergeCell ref="L24:N24"/>
    <mergeCell ref="Q24:S24"/>
    <mergeCell ref="V24:X24"/>
    <mergeCell ref="M2:N2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F4:G4"/>
    <mergeCell ref="H4:I4"/>
    <mergeCell ref="O4:P4"/>
    <mergeCell ref="Q4:R4"/>
    <mergeCell ref="F25:G25"/>
    <mergeCell ref="H25:I25"/>
    <mergeCell ref="O25:P25"/>
    <mergeCell ref="Q25:R25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21">
    <cfRule type="expression" priority="14" dxfId="0" stopIfTrue="1">
      <formula>F21&gt;E21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P6">
    <cfRule type="expression" priority="10" dxfId="0" stopIfTrue="1">
      <formula>P6&gt;O6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Z6">
    <cfRule type="expression" priority="3" dxfId="0" stopIfTrue="1">
      <formula>Z6&gt;Y6</formula>
    </cfRule>
  </conditionalFormatting>
  <conditionalFormatting sqref="U27">
    <cfRule type="expression" priority="2" dxfId="0" stopIfTrue="1">
      <formula>U27&gt;T27</formula>
    </cfRule>
  </conditionalFormatting>
  <conditionalFormatting sqref="U28">
    <cfRule type="expression" priority="1" dxfId="0" stopIfTrue="1">
      <formula>U28&gt;T28</formula>
    </cfRule>
  </conditionalFormatting>
  <dataValidations count="3">
    <dataValidation type="whole" operator="lessThanOrEqual" allowBlank="1" showInputMessage="1" showErrorMessage="1" sqref="V6:V23 V27:V31">
      <formula1>O6</formula1>
    </dataValidation>
    <dataValidation operator="lessThanOrEqual" allowBlank="1" showInputMessage="1" showErrorMessage="1" sqref="H31:J31 H23:J23 X19:X23 Y6:Y23 W6:W8 U10:U23 M6:N6 E6:E23 J6:J15 M16:N23 R16:T23 W22:W23 W30:W31 E27:E31 I27:J30 M27:P31 X27:Y31 P7:P23 W10:W20 X6:X17 O6:O23 R27:T31 U29:U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17 F21 F27:F29 P6 U6:U9 Z6 U27:U28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V3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33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882">
        <f>SUM(O4+O20)</f>
        <v>0</v>
      </c>
      <c r="W3" s="883"/>
      <c r="X3" s="883"/>
      <c r="Y3" s="883"/>
      <c r="Z3" s="479" t="s">
        <v>2</v>
      </c>
    </row>
    <row r="4" spans="2:49" ht="32.25" customHeight="1">
      <c r="B4" s="317" t="s">
        <v>292</v>
      </c>
      <c r="C4" s="704" t="s">
        <v>500</v>
      </c>
      <c r="D4" s="704"/>
      <c r="E4" s="704"/>
      <c r="F4" s="702" t="s">
        <v>17</v>
      </c>
      <c r="G4" s="702"/>
      <c r="H4" s="703">
        <f>SUM(E19+J19+O19+T19+Y19)</f>
        <v>24400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SUM(F19+K19+P19+U19+Z19)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583" t="s">
        <v>501</v>
      </c>
      <c r="D6" s="584" t="s">
        <v>667</v>
      </c>
      <c r="E6" s="377">
        <v>2250</v>
      </c>
      <c r="F6" s="580"/>
      <c r="G6" s="318"/>
      <c r="H6" s="390"/>
      <c r="I6" s="484"/>
      <c r="J6" s="361"/>
      <c r="K6" s="423"/>
      <c r="L6" s="326"/>
      <c r="M6" s="424" t="s">
        <v>702</v>
      </c>
      <c r="N6" s="486"/>
      <c r="O6" s="377">
        <v>300</v>
      </c>
      <c r="P6" s="580"/>
      <c r="Q6" s="326"/>
      <c r="R6" s="430" t="s">
        <v>505</v>
      </c>
      <c r="S6" s="484" t="s">
        <v>391</v>
      </c>
      <c r="T6" s="375">
        <v>2050</v>
      </c>
      <c r="U6" s="580"/>
      <c r="V6" s="362"/>
      <c r="W6" s="380" t="s">
        <v>501</v>
      </c>
      <c r="X6" s="360"/>
      <c r="Y6" s="377">
        <v>650</v>
      </c>
      <c r="Z6" s="580"/>
    </row>
    <row r="7" spans="2:26" ht="17.25">
      <c r="B7" s="328"/>
      <c r="C7" s="439" t="s">
        <v>502</v>
      </c>
      <c r="D7" s="480" t="s">
        <v>667</v>
      </c>
      <c r="E7" s="375">
        <v>2150</v>
      </c>
      <c r="F7" s="577"/>
      <c r="G7" s="329"/>
      <c r="H7" s="381"/>
      <c r="I7" s="484"/>
      <c r="J7" s="365"/>
      <c r="K7" s="333"/>
      <c r="L7" s="328"/>
      <c r="M7" s="390" t="s">
        <v>510</v>
      </c>
      <c r="N7" s="487"/>
      <c r="O7" s="375">
        <v>450</v>
      </c>
      <c r="P7" s="577"/>
      <c r="Q7" s="328"/>
      <c r="R7" s="390" t="s">
        <v>512</v>
      </c>
      <c r="S7" s="487" t="s">
        <v>391</v>
      </c>
      <c r="T7" s="375">
        <v>1500</v>
      </c>
      <c r="U7" s="577"/>
      <c r="V7" s="366"/>
      <c r="W7" s="390" t="s">
        <v>509</v>
      </c>
      <c r="X7" s="376"/>
      <c r="Y7" s="375">
        <v>150</v>
      </c>
      <c r="Z7" s="577"/>
    </row>
    <row r="8" spans="2:26" ht="17.25">
      <c r="B8" s="328"/>
      <c r="C8" s="439" t="s">
        <v>503</v>
      </c>
      <c r="D8" s="480" t="s">
        <v>667</v>
      </c>
      <c r="E8" s="375">
        <v>1400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513</v>
      </c>
      <c r="S8" s="487" t="s">
        <v>687</v>
      </c>
      <c r="T8" s="375">
        <v>2800</v>
      </c>
      <c r="U8" s="577"/>
      <c r="V8" s="394"/>
      <c r="W8" s="390"/>
      <c r="X8" s="376"/>
      <c r="Y8" s="375"/>
      <c r="Z8" s="470"/>
    </row>
    <row r="9" spans="2:26" ht="17.25">
      <c r="B9" s="328"/>
      <c r="C9" s="439" t="s">
        <v>504</v>
      </c>
      <c r="D9" s="480" t="s">
        <v>667</v>
      </c>
      <c r="E9" s="375">
        <v>2500</v>
      </c>
      <c r="F9" s="577"/>
      <c r="G9" s="329"/>
      <c r="H9" s="381"/>
      <c r="I9" s="484"/>
      <c r="J9" s="365"/>
      <c r="K9" s="333"/>
      <c r="L9" s="328"/>
      <c r="M9" s="390"/>
      <c r="N9" s="487"/>
      <c r="O9" s="365"/>
      <c r="P9" s="388"/>
      <c r="Q9" s="328"/>
      <c r="R9" s="390" t="s">
        <v>511</v>
      </c>
      <c r="S9" s="487" t="s">
        <v>391</v>
      </c>
      <c r="T9" s="375">
        <v>1600</v>
      </c>
      <c r="U9" s="577"/>
      <c r="V9" s="394"/>
      <c r="W9" s="390"/>
      <c r="X9" s="376"/>
      <c r="Y9" s="375"/>
      <c r="Z9" s="470"/>
    </row>
    <row r="10" spans="2:26" ht="17.25">
      <c r="B10" s="328"/>
      <c r="C10" s="439" t="s">
        <v>505</v>
      </c>
      <c r="D10" s="480" t="s">
        <v>667</v>
      </c>
      <c r="E10" s="375">
        <v>2050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65"/>
      <c r="P10" s="388"/>
      <c r="Q10" s="328"/>
      <c r="R10" s="390" t="s">
        <v>833</v>
      </c>
      <c r="S10" s="487" t="s">
        <v>677</v>
      </c>
      <c r="T10" s="375">
        <v>1550</v>
      </c>
      <c r="U10" s="577"/>
      <c r="V10" s="394"/>
      <c r="W10" s="390"/>
      <c r="X10" s="376"/>
      <c r="Y10" s="375"/>
      <c r="Z10" s="470"/>
    </row>
    <row r="11" spans="2:26" ht="17.25">
      <c r="B11" s="328"/>
      <c r="C11" s="439" t="s">
        <v>506</v>
      </c>
      <c r="D11" s="487" t="s">
        <v>672</v>
      </c>
      <c r="E11" s="375">
        <v>550</v>
      </c>
      <c r="F11" s="577"/>
      <c r="G11" s="329"/>
      <c r="J11" s="365"/>
      <c r="K11" s="333"/>
      <c r="L11" s="328"/>
      <c r="M11" s="390"/>
      <c r="N11" s="487"/>
      <c r="O11" s="365"/>
      <c r="P11" s="388"/>
      <c r="Q11" s="328"/>
      <c r="R11" s="390" t="s">
        <v>508</v>
      </c>
      <c r="S11" s="487" t="s">
        <v>677</v>
      </c>
      <c r="T11" s="375">
        <v>650</v>
      </c>
      <c r="U11" s="577"/>
      <c r="V11" s="394"/>
      <c r="W11" s="390"/>
      <c r="X11" s="376"/>
      <c r="Y11" s="375"/>
      <c r="Z11" s="470"/>
    </row>
    <row r="12" spans="2:26" ht="17.25">
      <c r="B12" s="328"/>
      <c r="C12" s="407" t="s">
        <v>507</v>
      </c>
      <c r="D12" s="487" t="s">
        <v>672</v>
      </c>
      <c r="E12" s="375">
        <v>900</v>
      </c>
      <c r="F12" s="577"/>
      <c r="G12" s="329"/>
      <c r="H12" s="381"/>
      <c r="I12" s="484"/>
      <c r="J12" s="365"/>
      <c r="K12" s="333"/>
      <c r="L12" s="328"/>
      <c r="M12" s="390"/>
      <c r="N12" s="487"/>
      <c r="O12" s="365"/>
      <c r="P12" s="388"/>
      <c r="Q12" s="328"/>
      <c r="R12" s="390" t="s">
        <v>514</v>
      </c>
      <c r="S12" s="487" t="s">
        <v>677</v>
      </c>
      <c r="T12" s="375">
        <v>900</v>
      </c>
      <c r="U12" s="577"/>
      <c r="V12" s="394"/>
      <c r="W12" s="390"/>
      <c r="X12" s="376"/>
      <c r="Y12" s="375"/>
      <c r="Z12" s="470"/>
    </row>
    <row r="13" spans="2:26" ht="17.25">
      <c r="B13" s="328"/>
      <c r="C13" s="407"/>
      <c r="D13" s="487"/>
      <c r="E13" s="375"/>
      <c r="F13" s="470"/>
      <c r="G13" s="329"/>
      <c r="H13" s="381"/>
      <c r="I13" s="484"/>
      <c r="J13" s="365"/>
      <c r="K13" s="333"/>
      <c r="L13" s="328"/>
      <c r="M13" s="390"/>
      <c r="N13" s="487"/>
      <c r="O13" s="365"/>
      <c r="P13" s="388"/>
      <c r="Q13" s="328"/>
      <c r="R13" s="390"/>
      <c r="S13" s="487"/>
      <c r="T13" s="375"/>
      <c r="U13" s="578"/>
      <c r="V13" s="394"/>
      <c r="W13" s="390"/>
      <c r="X13" s="376"/>
      <c r="Y13" s="375"/>
      <c r="Z13" s="470"/>
    </row>
    <row r="14" spans="2:26" ht="17.25">
      <c r="B14" s="328"/>
      <c r="C14" s="407"/>
      <c r="D14" s="487"/>
      <c r="E14" s="375"/>
      <c r="F14" s="470"/>
      <c r="G14" s="329"/>
      <c r="H14" s="381"/>
      <c r="I14" s="484"/>
      <c r="J14" s="375"/>
      <c r="K14" s="333"/>
      <c r="L14" s="328"/>
      <c r="M14" s="390"/>
      <c r="N14" s="487"/>
      <c r="O14" s="375"/>
      <c r="P14" s="388"/>
      <c r="Q14" s="328"/>
      <c r="R14" s="390"/>
      <c r="S14" s="487"/>
      <c r="T14" s="375"/>
      <c r="U14" s="388"/>
      <c r="V14" s="366"/>
      <c r="W14" s="381"/>
      <c r="X14" s="364"/>
      <c r="Y14" s="365"/>
      <c r="Z14" s="470"/>
    </row>
    <row r="15" spans="2:26" ht="17.25">
      <c r="B15" s="328"/>
      <c r="C15" s="390"/>
      <c r="D15" s="487"/>
      <c r="E15" s="375"/>
      <c r="F15" s="330"/>
      <c r="G15" s="329"/>
      <c r="H15" s="381"/>
      <c r="I15" s="484"/>
      <c r="J15" s="393"/>
      <c r="K15" s="333"/>
      <c r="L15" s="328"/>
      <c r="M15" s="390"/>
      <c r="N15" s="489"/>
      <c r="O15" s="375"/>
      <c r="P15" s="388"/>
      <c r="Q15" s="328"/>
      <c r="R15" s="390"/>
      <c r="S15" s="487"/>
      <c r="T15" s="375"/>
      <c r="U15" s="471"/>
      <c r="V15" s="394"/>
      <c r="W15" s="390"/>
      <c r="X15" s="376"/>
      <c r="Y15" s="375"/>
      <c r="Z15" s="470"/>
    </row>
    <row r="16" spans="2:26" ht="17.25">
      <c r="B16" s="328"/>
      <c r="C16" s="390"/>
      <c r="D16" s="487"/>
      <c r="E16" s="375"/>
      <c r="F16" s="330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7"/>
      <c r="T16" s="375"/>
      <c r="U16" s="471"/>
      <c r="V16" s="394"/>
      <c r="W16" s="390"/>
      <c r="X16" s="376"/>
      <c r="Y16" s="375"/>
      <c r="Z16" s="470"/>
    </row>
    <row r="17" spans="2:26" ht="17.25">
      <c r="B17" s="328"/>
      <c r="C17" s="390"/>
      <c r="D17" s="487"/>
      <c r="E17" s="375"/>
      <c r="F17" s="330"/>
      <c r="G17" s="329"/>
      <c r="H17" s="381"/>
      <c r="I17" s="484"/>
      <c r="J17" s="393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442"/>
      <c r="C18" s="447"/>
      <c r="D18" s="589"/>
      <c r="E18" s="448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5" t="s">
        <v>3</v>
      </c>
      <c r="C19" s="878"/>
      <c r="D19" s="879"/>
      <c r="E19" s="452">
        <f>SUM(E6:E18)</f>
        <v>11800</v>
      </c>
      <c r="F19" s="453">
        <f>SUM(F6:F18)</f>
        <v>0</v>
      </c>
      <c r="G19" s="700" t="s">
        <v>3</v>
      </c>
      <c r="H19" s="700"/>
      <c r="I19" s="700"/>
      <c r="J19" s="452">
        <f>SUM(J6:J18)</f>
        <v>0</v>
      </c>
      <c r="K19" s="295">
        <f>SUM(K6:K18)</f>
        <v>0</v>
      </c>
      <c r="L19" s="705" t="s">
        <v>3</v>
      </c>
      <c r="M19" s="700"/>
      <c r="N19" s="700"/>
      <c r="O19" s="452">
        <f>SUM(O6:O18)</f>
        <v>750</v>
      </c>
      <c r="P19" s="453">
        <f>SUM(P6:P18)</f>
        <v>0</v>
      </c>
      <c r="Q19" s="705" t="s">
        <v>3</v>
      </c>
      <c r="R19" s="700"/>
      <c r="S19" s="700"/>
      <c r="T19" s="452">
        <f>SUM(T6:T18)</f>
        <v>11050</v>
      </c>
      <c r="U19" s="453">
        <f>SUM(U6:U18)</f>
        <v>0</v>
      </c>
      <c r="V19" s="700" t="s">
        <v>3</v>
      </c>
      <c r="W19" s="700"/>
      <c r="X19" s="700"/>
      <c r="Y19" s="452">
        <f>SUM(Y6:Y18)</f>
        <v>800</v>
      </c>
      <c r="Z19" s="453">
        <f>SUM(Z6:Z18)</f>
        <v>0</v>
      </c>
    </row>
    <row r="20" spans="2:49" ht="33" customHeight="1">
      <c r="B20" s="317" t="s">
        <v>292</v>
      </c>
      <c r="C20" s="704" t="s">
        <v>515</v>
      </c>
      <c r="D20" s="704"/>
      <c r="E20" s="704"/>
      <c r="F20" s="702" t="s">
        <v>17</v>
      </c>
      <c r="G20" s="702"/>
      <c r="H20" s="703">
        <f>SUM(E31+J31+O31+T31+Y31)</f>
        <v>11450</v>
      </c>
      <c r="I20" s="702"/>
      <c r="J20" s="160" t="s">
        <v>2</v>
      </c>
      <c r="K20" s="160" t="s">
        <v>275</v>
      </c>
      <c r="L20" s="161"/>
      <c r="M20" s="482" t="s">
        <v>274</v>
      </c>
      <c r="N20" s="161"/>
      <c r="O20" s="715">
        <f>SUM(F31+K31+P31+U31+Z31)</f>
        <v>0</v>
      </c>
      <c r="P20" s="716"/>
      <c r="Q20" s="717" t="s">
        <v>2</v>
      </c>
      <c r="R20" s="717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5" t="s">
        <v>278</v>
      </c>
      <c r="C21" s="700"/>
      <c r="D21" s="700"/>
      <c r="E21" s="700"/>
      <c r="F21" s="332" t="s">
        <v>276</v>
      </c>
      <c r="G21" s="700" t="s">
        <v>279</v>
      </c>
      <c r="H21" s="700"/>
      <c r="I21" s="700"/>
      <c r="J21" s="701"/>
      <c r="K21" s="319" t="s">
        <v>276</v>
      </c>
      <c r="L21" s="705" t="s">
        <v>280</v>
      </c>
      <c r="M21" s="700"/>
      <c r="N21" s="700"/>
      <c r="O21" s="700"/>
      <c r="P21" s="332" t="s">
        <v>276</v>
      </c>
      <c r="Q21" s="705" t="s">
        <v>351</v>
      </c>
      <c r="R21" s="700"/>
      <c r="S21" s="700"/>
      <c r="T21" s="700"/>
      <c r="U21" s="332" t="s">
        <v>276</v>
      </c>
      <c r="V21" s="700" t="s">
        <v>277</v>
      </c>
      <c r="W21" s="700"/>
      <c r="X21" s="700"/>
      <c r="Y21" s="701"/>
      <c r="Z21" s="321" t="s">
        <v>276</v>
      </c>
    </row>
    <row r="22" spans="2:26" ht="17.25">
      <c r="B22" s="326"/>
      <c r="C22" s="586" t="s">
        <v>516</v>
      </c>
      <c r="D22" s="590" t="s">
        <v>839</v>
      </c>
      <c r="E22" s="377">
        <v>2600</v>
      </c>
      <c r="F22" s="580"/>
      <c r="G22" s="318"/>
      <c r="H22" s="433"/>
      <c r="I22" s="495"/>
      <c r="J22" s="361"/>
      <c r="K22" s="423"/>
      <c r="L22" s="326"/>
      <c r="M22" s="396"/>
      <c r="N22" s="490"/>
      <c r="O22" s="377"/>
      <c r="P22" s="425"/>
      <c r="Q22" s="326"/>
      <c r="R22" s="415" t="s">
        <v>516</v>
      </c>
      <c r="S22" s="485" t="s">
        <v>460</v>
      </c>
      <c r="T22" s="441">
        <v>1400</v>
      </c>
      <c r="U22" s="580"/>
      <c r="V22" s="362"/>
      <c r="W22" s="380" t="s">
        <v>516</v>
      </c>
      <c r="X22" s="360"/>
      <c r="Y22" s="361">
        <v>100</v>
      </c>
      <c r="Z22" s="580"/>
    </row>
    <row r="23" spans="2:26" ht="17.25">
      <c r="B23" s="328"/>
      <c r="C23" s="439" t="s">
        <v>517</v>
      </c>
      <c r="D23" s="487" t="s">
        <v>676</v>
      </c>
      <c r="E23" s="375">
        <v>1600</v>
      </c>
      <c r="F23" s="577"/>
      <c r="G23" s="329"/>
      <c r="H23" s="381"/>
      <c r="I23" s="488"/>
      <c r="J23" s="365"/>
      <c r="K23" s="333"/>
      <c r="L23" s="328"/>
      <c r="M23" s="390"/>
      <c r="N23" s="489"/>
      <c r="O23" s="375"/>
      <c r="P23" s="388"/>
      <c r="Q23" s="328"/>
      <c r="R23" s="434"/>
      <c r="S23" s="494"/>
      <c r="T23" s="435"/>
      <c r="U23" s="578"/>
      <c r="V23" s="366"/>
      <c r="W23" s="381"/>
      <c r="X23" s="364"/>
      <c r="Y23" s="365"/>
      <c r="Z23" s="330"/>
    </row>
    <row r="24" spans="2:26" ht="17.25">
      <c r="B24" s="328"/>
      <c r="C24" s="439" t="s">
        <v>518</v>
      </c>
      <c r="D24" s="487" t="s">
        <v>672</v>
      </c>
      <c r="E24" s="375">
        <v>2550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471"/>
      <c r="V24" s="366"/>
      <c r="W24" s="381"/>
      <c r="X24" s="364"/>
      <c r="Y24" s="365"/>
      <c r="Z24" s="330"/>
    </row>
    <row r="25" spans="2:26" ht="17.25">
      <c r="B25" s="328"/>
      <c r="C25" s="439" t="s">
        <v>854</v>
      </c>
      <c r="D25" s="487" t="s">
        <v>842</v>
      </c>
      <c r="E25" s="375">
        <v>1000</v>
      </c>
      <c r="F25" s="577"/>
      <c r="G25" s="329"/>
      <c r="H25" s="381"/>
      <c r="I25" s="488"/>
      <c r="J25" s="365"/>
      <c r="K25" s="333"/>
      <c r="L25" s="328"/>
      <c r="M25" s="390"/>
      <c r="N25" s="489"/>
      <c r="O25" s="375"/>
      <c r="P25" s="388"/>
      <c r="Q25" s="328"/>
      <c r="R25" s="436"/>
      <c r="S25" s="496"/>
      <c r="T25" s="437"/>
      <c r="U25" s="388"/>
      <c r="V25" s="366"/>
      <c r="W25" s="381"/>
      <c r="X25" s="364"/>
      <c r="Y25" s="365"/>
      <c r="Z25" s="330"/>
    </row>
    <row r="26" spans="2:26" ht="17.25">
      <c r="B26" s="328"/>
      <c r="C26" s="439" t="s">
        <v>519</v>
      </c>
      <c r="D26" s="487" t="s">
        <v>679</v>
      </c>
      <c r="E26" s="375">
        <v>500</v>
      </c>
      <c r="F26" s="577"/>
      <c r="G26" s="329"/>
      <c r="H26" s="381"/>
      <c r="I26" s="488"/>
      <c r="J26" s="365"/>
      <c r="K26" s="333"/>
      <c r="L26" s="328"/>
      <c r="M26" s="390"/>
      <c r="N26" s="489"/>
      <c r="O26" s="375"/>
      <c r="P26" s="388"/>
      <c r="Q26" s="328"/>
      <c r="R26" s="436"/>
      <c r="S26" s="496"/>
      <c r="T26" s="437"/>
      <c r="U26" s="388"/>
      <c r="V26" s="366"/>
      <c r="W26" s="381"/>
      <c r="X26" s="364"/>
      <c r="Y26" s="365"/>
      <c r="Z26" s="330"/>
    </row>
    <row r="27" spans="2:26" ht="17.25">
      <c r="B27" s="328"/>
      <c r="C27" s="439" t="s">
        <v>520</v>
      </c>
      <c r="D27" s="487" t="s">
        <v>681</v>
      </c>
      <c r="E27" s="375">
        <v>550</v>
      </c>
      <c r="F27" s="577"/>
      <c r="G27" s="329"/>
      <c r="H27" s="381"/>
      <c r="I27" s="488"/>
      <c r="J27" s="365"/>
      <c r="K27" s="333"/>
      <c r="L27" s="328"/>
      <c r="M27" s="390"/>
      <c r="N27" s="489"/>
      <c r="O27" s="375"/>
      <c r="P27" s="388"/>
      <c r="Q27" s="328"/>
      <c r="R27" s="436"/>
      <c r="S27" s="496"/>
      <c r="T27" s="437"/>
      <c r="U27" s="388"/>
      <c r="V27" s="366"/>
      <c r="W27" s="389"/>
      <c r="X27" s="364"/>
      <c r="Y27" s="365"/>
      <c r="Z27" s="330"/>
    </row>
    <row r="28" spans="2:26" ht="17.25">
      <c r="B28" s="328"/>
      <c r="C28" s="439" t="s">
        <v>521</v>
      </c>
      <c r="D28" s="487" t="s">
        <v>679</v>
      </c>
      <c r="E28" s="375">
        <v>1150</v>
      </c>
      <c r="F28" s="577"/>
      <c r="G28" s="329"/>
      <c r="H28" s="381"/>
      <c r="I28" s="488"/>
      <c r="J28" s="365"/>
      <c r="K28" s="333"/>
      <c r="L28" s="328"/>
      <c r="M28" s="390"/>
      <c r="N28" s="489"/>
      <c r="O28" s="375"/>
      <c r="P28" s="388"/>
      <c r="Q28" s="328"/>
      <c r="R28" s="436"/>
      <c r="S28" s="496"/>
      <c r="T28" s="437"/>
      <c r="U28" s="388"/>
      <c r="V28" s="366"/>
      <c r="W28" s="381"/>
      <c r="X28" s="364"/>
      <c r="Y28" s="365"/>
      <c r="Z28" s="330"/>
    </row>
    <row r="29" spans="2:26" ht="17.25">
      <c r="B29" s="328"/>
      <c r="C29" s="418"/>
      <c r="D29" s="484"/>
      <c r="E29" s="365"/>
      <c r="F29" s="330"/>
      <c r="G29" s="329"/>
      <c r="H29" s="390"/>
      <c r="I29" s="489"/>
      <c r="J29" s="375"/>
      <c r="K29" s="333"/>
      <c r="L29" s="328"/>
      <c r="M29" s="390"/>
      <c r="N29" s="489"/>
      <c r="O29" s="375"/>
      <c r="P29" s="388"/>
      <c r="Q29" s="328"/>
      <c r="R29" s="381"/>
      <c r="S29" s="488"/>
      <c r="T29" s="365"/>
      <c r="U29" s="388"/>
      <c r="V29" s="366"/>
      <c r="W29" s="381"/>
      <c r="X29" s="364"/>
      <c r="Y29" s="365"/>
      <c r="Z29" s="330"/>
    </row>
    <row r="30" spans="2:26" ht="17.25">
      <c r="B30" s="326"/>
      <c r="C30" s="382"/>
      <c r="D30" s="476"/>
      <c r="E30" s="374"/>
      <c r="F30" s="327"/>
      <c r="G30" s="320"/>
      <c r="H30" s="382"/>
      <c r="I30" s="369"/>
      <c r="J30" s="374"/>
      <c r="K30" s="324"/>
      <c r="L30" s="325"/>
      <c r="M30" s="373"/>
      <c r="N30" s="369"/>
      <c r="O30" s="370"/>
      <c r="P30" s="392"/>
      <c r="Q30" s="325"/>
      <c r="R30" s="386"/>
      <c r="S30" s="372"/>
      <c r="T30" s="370"/>
      <c r="U30" s="392"/>
      <c r="V30" s="384"/>
      <c r="W30" s="373"/>
      <c r="X30" s="369"/>
      <c r="Y30" s="374"/>
      <c r="Z30" s="327"/>
    </row>
    <row r="31" spans="2:26" ht="17.25" customHeight="1">
      <c r="B31" s="705" t="s">
        <v>3</v>
      </c>
      <c r="C31" s="734"/>
      <c r="D31" s="735"/>
      <c r="E31" s="331">
        <f>SUM(E22:E28)</f>
        <v>9950</v>
      </c>
      <c r="F31" s="327">
        <f>SUM(F22:F28)</f>
        <v>0</v>
      </c>
      <c r="G31" s="736" t="s">
        <v>3</v>
      </c>
      <c r="H31" s="736"/>
      <c r="I31" s="736"/>
      <c r="J31" s="331">
        <f>SUM(J22:J28)</f>
        <v>0</v>
      </c>
      <c r="K31" s="324">
        <f>SUM(K22:K28)</f>
        <v>0</v>
      </c>
      <c r="L31" s="721" t="s">
        <v>3</v>
      </c>
      <c r="M31" s="736"/>
      <c r="N31" s="736"/>
      <c r="O31" s="331">
        <f>SUM(O22:O28)</f>
        <v>0</v>
      </c>
      <c r="P31" s="327">
        <f>SUM(P22:P28)</f>
        <v>0</v>
      </c>
      <c r="Q31" s="721" t="s">
        <v>3</v>
      </c>
      <c r="R31" s="736"/>
      <c r="S31" s="736"/>
      <c r="T31" s="331">
        <f>SUM(T22:T28)</f>
        <v>1400</v>
      </c>
      <c r="U31" s="327">
        <f>SUM(U22:U28)</f>
        <v>0</v>
      </c>
      <c r="V31" s="736" t="s">
        <v>3</v>
      </c>
      <c r="W31" s="736"/>
      <c r="X31" s="736"/>
      <c r="Y31" s="331">
        <f>SUM(Y22:Y28)</f>
        <v>100</v>
      </c>
      <c r="Z31" s="327">
        <f>SUM(Z22:Z28)</f>
        <v>0</v>
      </c>
    </row>
    <row r="32" spans="2:30" s="4" customFormat="1" ht="13.5" customHeight="1">
      <c r="B32" s="226" t="s">
        <v>836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684" t="s">
        <v>837</v>
      </c>
      <c r="C33" s="686"/>
      <c r="D33" s="686"/>
      <c r="E33" s="686"/>
      <c r="F33" s="686"/>
      <c r="G33" s="686"/>
      <c r="H33" s="686"/>
      <c r="I33" s="686"/>
      <c r="J33" s="686"/>
      <c r="K33" s="686"/>
      <c r="L33" s="686"/>
      <c r="M33" s="686"/>
      <c r="N33" s="686"/>
      <c r="O33" s="686"/>
      <c r="P33" s="686"/>
      <c r="Q33" s="686"/>
      <c r="R33" s="686"/>
      <c r="S33" s="686"/>
      <c r="T33" s="686"/>
      <c r="U33" s="686"/>
      <c r="V33" s="686"/>
      <c r="W33" s="686"/>
      <c r="X33" s="686"/>
      <c r="Y33" s="594"/>
      <c r="Z33" s="594"/>
      <c r="AA33" s="594"/>
      <c r="AB33" s="594"/>
      <c r="AC33" s="594"/>
    </row>
    <row r="34" spans="2:29" s="4" customFormat="1" ht="14.25" customHeight="1">
      <c r="B34" s="684" t="s">
        <v>834</v>
      </c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686"/>
      <c r="N34" s="686"/>
      <c r="O34" s="686"/>
      <c r="P34" s="686"/>
      <c r="Q34" s="686"/>
      <c r="R34" s="686"/>
      <c r="S34" s="686"/>
      <c r="T34" s="686"/>
      <c r="U34" s="686"/>
      <c r="V34" s="686"/>
      <c r="W34" s="686"/>
      <c r="X34" s="686"/>
      <c r="Y34" s="594"/>
      <c r="Z34" s="594"/>
      <c r="AA34" s="594"/>
      <c r="AB34" s="594"/>
      <c r="AC34" s="594"/>
    </row>
    <row r="35" spans="2:29" s="4" customFormat="1" ht="13.5">
      <c r="B35" s="684" t="s">
        <v>835</v>
      </c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6" ht="16.5" customHeight="1">
      <c r="B37" s="316" t="s">
        <v>693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681" t="str">
        <f>'岐阜県集計表'!O41</f>
        <v>（2020年8月現在）</v>
      </c>
      <c r="W37" s="682"/>
      <c r="X37" s="682"/>
      <c r="Y37" s="682"/>
      <c r="Z37" s="682"/>
    </row>
    <row r="38" ht="16.5" customHeight="1"/>
  </sheetData>
  <sheetProtection password="CCCF" sheet="1" selectLockedCells="1"/>
  <mergeCells count="46">
    <mergeCell ref="B35:X35"/>
    <mergeCell ref="B5:E5"/>
    <mergeCell ref="V5:Y5"/>
    <mergeCell ref="Q5:T5"/>
    <mergeCell ref="Q21:T21"/>
    <mergeCell ref="V21:Y21"/>
    <mergeCell ref="B31:D31"/>
    <mergeCell ref="G31:I31"/>
    <mergeCell ref="L31:N31"/>
    <mergeCell ref="Q31:S31"/>
    <mergeCell ref="G21:J21"/>
    <mergeCell ref="G19:I19"/>
    <mergeCell ref="L5:O5"/>
    <mergeCell ref="O20:P20"/>
    <mergeCell ref="F4:G4"/>
    <mergeCell ref="C20:E20"/>
    <mergeCell ref="H20:I20"/>
    <mergeCell ref="G5:J5"/>
    <mergeCell ref="F20:G20"/>
    <mergeCell ref="B19:D19"/>
    <mergeCell ref="Q20:R20"/>
    <mergeCell ref="V37:Z37"/>
    <mergeCell ref="V19:X19"/>
    <mergeCell ref="V31:X31"/>
    <mergeCell ref="L19:N19"/>
    <mergeCell ref="Q19:S19"/>
    <mergeCell ref="B33:X33"/>
    <mergeCell ref="B34:X34"/>
    <mergeCell ref="B21:E21"/>
    <mergeCell ref="L21:O21"/>
    <mergeCell ref="O2:S2"/>
    <mergeCell ref="T2:U2"/>
    <mergeCell ref="H4:I4"/>
    <mergeCell ref="O4:P4"/>
    <mergeCell ref="Q4:R4"/>
    <mergeCell ref="C4:E4"/>
    <mergeCell ref="V2:Z2"/>
    <mergeCell ref="E3:F3"/>
    <mergeCell ref="G3:L3"/>
    <mergeCell ref="M3:N3"/>
    <mergeCell ref="O3:S3"/>
    <mergeCell ref="T3:U3"/>
    <mergeCell ref="V3:Y3"/>
    <mergeCell ref="E2:F2"/>
    <mergeCell ref="G2:L2"/>
    <mergeCell ref="M2:N2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F11">
    <cfRule type="expression" priority="28" dxfId="0" stopIfTrue="1">
      <formula>F11&gt;E11</formula>
    </cfRule>
  </conditionalFormatting>
  <conditionalFormatting sqref="F12">
    <cfRule type="expression" priority="27" dxfId="0" stopIfTrue="1">
      <formula>F12&gt;E12</formula>
    </cfRule>
  </conditionalFormatting>
  <conditionalFormatting sqref="F22">
    <cfRule type="expression" priority="26" dxfId="0" stopIfTrue="1">
      <formula>F22&gt;E22</formula>
    </cfRule>
  </conditionalFormatting>
  <conditionalFormatting sqref="F23">
    <cfRule type="expression" priority="25" dxfId="0" stopIfTrue="1">
      <formula>F23&gt;E23</formula>
    </cfRule>
  </conditionalFormatting>
  <conditionalFormatting sqref="F24">
    <cfRule type="expression" priority="24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U9">
    <cfRule type="expression" priority="14" dxfId="0" stopIfTrue="1">
      <formula>U9&gt;T9</formula>
    </cfRule>
  </conditionalFormatting>
  <conditionalFormatting sqref="U10">
    <cfRule type="expression" priority="13" dxfId="0" stopIfTrue="1">
      <formula>U10&gt;T10</formula>
    </cfRule>
  </conditionalFormatting>
  <conditionalFormatting sqref="U11">
    <cfRule type="expression" priority="12" dxfId="0" stopIfTrue="1">
      <formula>U11&gt;T11</formula>
    </cfRule>
  </conditionalFormatting>
  <conditionalFormatting sqref="U12">
    <cfRule type="expression" priority="11" dxfId="0" stopIfTrue="1">
      <formula>U12&gt;T12</formula>
    </cfRule>
  </conditionalFormatting>
  <conditionalFormatting sqref="U13">
    <cfRule type="expression" priority="10" dxfId="0" stopIfTrue="1">
      <formula>U13&gt;T13</formula>
    </cfRule>
  </conditionalFormatting>
  <conditionalFormatting sqref="U22">
    <cfRule type="expression" priority="9" dxfId="0" stopIfTrue="1">
      <formula>U22&gt;T22</formula>
    </cfRule>
  </conditionalFormatting>
  <conditionalFormatting sqref="U23">
    <cfRule type="expression" priority="8" dxfId="0" stopIfTrue="1">
      <formula>U23&gt;T23</formula>
    </cfRule>
  </conditionalFormatting>
  <conditionalFormatting sqref="Z6">
    <cfRule type="expression" priority="7" dxfId="0" stopIfTrue="1">
      <formula>Z6&gt;Y6</formula>
    </cfRule>
  </conditionalFormatting>
  <conditionalFormatting sqref="Z7">
    <cfRule type="expression" priority="6" dxfId="0" stopIfTrue="1">
      <formula>Z7&gt;Y7</formula>
    </cfRule>
  </conditionalFormatting>
  <conditionalFormatting sqref="Z22">
    <cfRule type="expression" priority="5" dxfId="0" stopIfTrue="1">
      <formula>Z22&gt;Y22</formula>
    </cfRule>
  </conditionalFormatting>
  <conditionalFormatting sqref="U9">
    <cfRule type="expression" priority="4" dxfId="0" stopIfTrue="1">
      <formula>U9&gt;T9</formula>
    </cfRule>
  </conditionalFormatting>
  <conditionalFormatting sqref="U10">
    <cfRule type="expression" priority="3" dxfId="0" stopIfTrue="1">
      <formula>U10&gt;T10</formula>
    </cfRule>
  </conditionalFormatting>
  <conditionalFormatting sqref="U11">
    <cfRule type="expression" priority="2" dxfId="0" stopIfTrue="1">
      <formula>U11&gt;T11</formula>
    </cfRule>
  </conditionalFormatting>
  <conditionalFormatting sqref="U12">
    <cfRule type="expression" priority="1" dxfId="0" stopIfTrue="1">
      <formula>U12&gt;T12</formula>
    </cfRule>
  </conditionalFormatting>
  <dataValidations count="3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S17:S18 M22:P30 I22:J29 E22:E30 W22:Y30 W6:Y18 E6:E18 J6:J14 M15:N18 S25:S30 R11:R13 H30:J30 R15:R18 T15:T18 R22:R30 U14:U18 S22:S23 P8:P18 C32:Z32 O6:O18 T22:T30 U24:U30 B32:B36 C36:Z36 T11:T13"/>
    <dataValidation errorStyle="warning" type="custom" allowBlank="1" showInputMessage="1" showErrorMessage="1" errorTitle="折込数オーバー" error="入力した折込数が満数を超えている、または50枚単位ではありません。" sqref="F6:F12 F22:F28 P6:P7 Z22 U22:U23 Z6:Z7 U6:U13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U40"/>
  <sheetViews>
    <sheetView showGridLines="0" showZeros="0" zoomScale="66" zoomScaleNormal="66" zoomScalePageLayoutView="0" workbookViewId="0" topLeftCell="A2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16384" width="9.00390625" style="316" customWidth="1"/>
  </cols>
  <sheetData>
    <row r="1" spans="7:151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U1" s="317"/>
    </row>
    <row r="2" spans="2:150" ht="33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33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882">
        <f>SUM(O4+O14+O20)</f>
        <v>0</v>
      </c>
      <c r="W3" s="883"/>
      <c r="X3" s="883"/>
      <c r="Y3" s="883"/>
      <c r="Z3" s="479" t="s">
        <v>2</v>
      </c>
    </row>
    <row r="4" spans="2:48" ht="32.25" customHeight="1">
      <c r="B4" s="317" t="s">
        <v>292</v>
      </c>
      <c r="C4" s="704" t="s">
        <v>522</v>
      </c>
      <c r="D4" s="704"/>
      <c r="E4" s="704"/>
      <c r="F4" s="702" t="s">
        <v>17</v>
      </c>
      <c r="G4" s="702"/>
      <c r="H4" s="703">
        <f>SUM(E13+J13+O13+T13+Y13)</f>
        <v>24050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SUM(F13+K13+P13+U13+Z13)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583" t="s">
        <v>523</v>
      </c>
      <c r="D6" s="584" t="s">
        <v>839</v>
      </c>
      <c r="E6" s="377">
        <v>4250</v>
      </c>
      <c r="F6" s="580"/>
      <c r="G6" s="318"/>
      <c r="H6" s="415"/>
      <c r="I6" s="485"/>
      <c r="J6" s="361"/>
      <c r="K6" s="423"/>
      <c r="L6" s="326"/>
      <c r="M6" s="424" t="s">
        <v>661</v>
      </c>
      <c r="N6" s="486" t="s">
        <v>347</v>
      </c>
      <c r="O6" s="377">
        <v>850</v>
      </c>
      <c r="P6" s="580"/>
      <c r="Q6" s="326"/>
      <c r="R6" s="426"/>
      <c r="S6" s="485"/>
      <c r="T6" s="427"/>
      <c r="U6" s="425"/>
      <c r="V6" s="362"/>
      <c r="W6" s="380" t="s">
        <v>532</v>
      </c>
      <c r="X6" s="360"/>
      <c r="Y6" s="377">
        <v>700</v>
      </c>
      <c r="Z6" s="580"/>
    </row>
    <row r="7" spans="2:26" ht="17.25">
      <c r="B7" s="328"/>
      <c r="C7" s="439" t="s">
        <v>524</v>
      </c>
      <c r="D7" s="480" t="s">
        <v>839</v>
      </c>
      <c r="E7" s="375">
        <v>5450</v>
      </c>
      <c r="F7" s="577"/>
      <c r="G7" s="329"/>
      <c r="H7" s="390"/>
      <c r="I7" s="484"/>
      <c r="J7" s="365"/>
      <c r="K7" s="333"/>
      <c r="L7" s="328"/>
      <c r="M7" s="390" t="s">
        <v>524</v>
      </c>
      <c r="N7" s="487" t="s">
        <v>347</v>
      </c>
      <c r="O7" s="375">
        <v>1150</v>
      </c>
      <c r="P7" s="577"/>
      <c r="Q7" s="328"/>
      <c r="R7" s="430"/>
      <c r="S7" s="484"/>
      <c r="T7" s="365"/>
      <c r="U7" s="388"/>
      <c r="V7" s="366"/>
      <c r="W7" s="381" t="s">
        <v>525</v>
      </c>
      <c r="X7" s="364"/>
      <c r="Y7" s="375">
        <v>700</v>
      </c>
      <c r="Z7" s="577"/>
    </row>
    <row r="8" spans="2:26" ht="17.25">
      <c r="B8" s="328"/>
      <c r="C8" s="439" t="s">
        <v>525</v>
      </c>
      <c r="D8" s="480" t="s">
        <v>839</v>
      </c>
      <c r="E8" s="375">
        <v>2600</v>
      </c>
      <c r="F8" s="577"/>
      <c r="G8" s="329"/>
      <c r="H8" s="381"/>
      <c r="I8" s="484"/>
      <c r="J8" s="365"/>
      <c r="K8" s="333"/>
      <c r="L8" s="328"/>
      <c r="M8" s="390" t="s">
        <v>529</v>
      </c>
      <c r="N8" s="487" t="s">
        <v>347</v>
      </c>
      <c r="O8" s="375">
        <v>1250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439" t="s">
        <v>526</v>
      </c>
      <c r="D9" s="480" t="s">
        <v>839</v>
      </c>
      <c r="E9" s="375">
        <v>2800</v>
      </c>
      <c r="F9" s="577"/>
      <c r="G9" s="329"/>
      <c r="H9" s="381"/>
      <c r="I9" s="484"/>
      <c r="J9" s="365"/>
      <c r="K9" s="333"/>
      <c r="L9" s="328"/>
      <c r="M9" s="390" t="s">
        <v>530</v>
      </c>
      <c r="N9" s="487" t="s">
        <v>347</v>
      </c>
      <c r="O9" s="365">
        <v>200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8"/>
      <c r="C10" s="439" t="s">
        <v>527</v>
      </c>
      <c r="D10" s="480" t="s">
        <v>839</v>
      </c>
      <c r="E10" s="375">
        <v>1600</v>
      </c>
      <c r="F10" s="577"/>
      <c r="G10" s="329"/>
      <c r="H10" s="381"/>
      <c r="I10" s="484"/>
      <c r="J10" s="365"/>
      <c r="K10" s="333"/>
      <c r="L10" s="328"/>
      <c r="M10" s="390" t="s">
        <v>531</v>
      </c>
      <c r="N10" s="487" t="s">
        <v>347</v>
      </c>
      <c r="O10" s="375">
        <v>350</v>
      </c>
      <c r="P10" s="577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439" t="s">
        <v>528</v>
      </c>
      <c r="D11" s="487" t="s">
        <v>859</v>
      </c>
      <c r="E11" s="375">
        <v>2150</v>
      </c>
      <c r="F11" s="577"/>
      <c r="G11" s="329"/>
      <c r="H11" s="381"/>
      <c r="I11" s="484"/>
      <c r="J11" s="365"/>
      <c r="K11" s="333"/>
      <c r="L11" s="328"/>
      <c r="M11" s="390"/>
      <c r="N11" s="487"/>
      <c r="O11" s="375"/>
      <c r="P11" s="471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7.25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7.25" customHeight="1">
      <c r="B13" s="705" t="s">
        <v>3</v>
      </c>
      <c r="C13" s="878"/>
      <c r="D13" s="879"/>
      <c r="E13" s="452">
        <f>SUM(E6:E12)</f>
        <v>18850</v>
      </c>
      <c r="F13" s="453">
        <f>SUM(F6:F12)</f>
        <v>0</v>
      </c>
      <c r="G13" s="700" t="s">
        <v>3</v>
      </c>
      <c r="H13" s="700"/>
      <c r="I13" s="700"/>
      <c r="J13" s="452">
        <f>SUM(J6:J12)</f>
        <v>0</v>
      </c>
      <c r="K13" s="295">
        <f>SUM(K6:K12)</f>
        <v>0</v>
      </c>
      <c r="L13" s="705" t="s">
        <v>3</v>
      </c>
      <c r="M13" s="700"/>
      <c r="N13" s="700"/>
      <c r="O13" s="452">
        <f>SUM(O6:O12)</f>
        <v>3800</v>
      </c>
      <c r="P13" s="453">
        <f>SUM(P6:P12)</f>
        <v>0</v>
      </c>
      <c r="Q13" s="705" t="s">
        <v>3</v>
      </c>
      <c r="R13" s="700"/>
      <c r="S13" s="700"/>
      <c r="T13" s="452">
        <f>SUM(T6:T12)</f>
        <v>0</v>
      </c>
      <c r="U13" s="453">
        <f>SUM(U6:U12)</f>
        <v>0</v>
      </c>
      <c r="V13" s="700" t="s">
        <v>3</v>
      </c>
      <c r="W13" s="700"/>
      <c r="X13" s="700"/>
      <c r="Y13" s="452">
        <f>SUM(Y6:Y12)</f>
        <v>1400</v>
      </c>
      <c r="Z13" s="453">
        <f>SUM(Z6:Z12)</f>
        <v>0</v>
      </c>
    </row>
    <row r="14" spans="2:48" ht="32.25" customHeight="1">
      <c r="B14" s="317" t="s">
        <v>292</v>
      </c>
      <c r="C14" s="704" t="s">
        <v>533</v>
      </c>
      <c r="D14" s="704"/>
      <c r="E14" s="704"/>
      <c r="F14" s="702" t="s">
        <v>17</v>
      </c>
      <c r="G14" s="702"/>
      <c r="H14" s="703">
        <f>SUM(E19+J19+O19+T19+Y19)</f>
        <v>3100</v>
      </c>
      <c r="I14" s="702"/>
      <c r="J14" s="160" t="s">
        <v>2</v>
      </c>
      <c r="K14" s="160" t="s">
        <v>275</v>
      </c>
      <c r="L14" s="161"/>
      <c r="M14" s="482" t="s">
        <v>274</v>
      </c>
      <c r="N14" s="161"/>
      <c r="O14" s="715">
        <f>SUM(F19+K19+P19+U19+Z19)</f>
        <v>0</v>
      </c>
      <c r="P14" s="716"/>
      <c r="Q14" s="717" t="s">
        <v>2</v>
      </c>
      <c r="R14" s="717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</row>
    <row r="15" spans="2:26" ht="19.5" customHeight="1">
      <c r="B15" s="705" t="s">
        <v>278</v>
      </c>
      <c r="C15" s="700"/>
      <c r="D15" s="700"/>
      <c r="E15" s="700"/>
      <c r="F15" s="332" t="s">
        <v>276</v>
      </c>
      <c r="G15" s="700" t="s">
        <v>279</v>
      </c>
      <c r="H15" s="700"/>
      <c r="I15" s="700"/>
      <c r="J15" s="701"/>
      <c r="K15" s="319" t="s">
        <v>276</v>
      </c>
      <c r="L15" s="705" t="s">
        <v>280</v>
      </c>
      <c r="M15" s="700"/>
      <c r="N15" s="700"/>
      <c r="O15" s="700"/>
      <c r="P15" s="332" t="s">
        <v>276</v>
      </c>
      <c r="Q15" s="705" t="s">
        <v>351</v>
      </c>
      <c r="R15" s="700"/>
      <c r="S15" s="700"/>
      <c r="T15" s="700"/>
      <c r="U15" s="332" t="s">
        <v>276</v>
      </c>
      <c r="V15" s="700" t="s">
        <v>277</v>
      </c>
      <c r="W15" s="700"/>
      <c r="X15" s="700"/>
      <c r="Y15" s="701"/>
      <c r="Z15" s="321" t="s">
        <v>276</v>
      </c>
    </row>
    <row r="16" spans="2:26" ht="17.25">
      <c r="B16" s="326"/>
      <c r="C16" s="583" t="s">
        <v>549</v>
      </c>
      <c r="D16" s="584" t="s">
        <v>839</v>
      </c>
      <c r="E16" s="377">
        <v>2650</v>
      </c>
      <c r="F16" s="580"/>
      <c r="G16" s="318"/>
      <c r="H16" s="415"/>
      <c r="I16" s="485"/>
      <c r="J16" s="361"/>
      <c r="K16" s="423"/>
      <c r="L16" s="326"/>
      <c r="M16" s="424" t="s">
        <v>549</v>
      </c>
      <c r="N16" s="486" t="s">
        <v>347</v>
      </c>
      <c r="O16" s="377">
        <v>450</v>
      </c>
      <c r="P16" s="580"/>
      <c r="Q16" s="326"/>
      <c r="R16" s="426"/>
      <c r="S16" s="485"/>
      <c r="T16" s="427"/>
      <c r="U16" s="425"/>
      <c r="V16" s="362"/>
      <c r="W16" s="380"/>
      <c r="X16" s="360"/>
      <c r="Y16" s="361"/>
      <c r="Z16" s="422"/>
    </row>
    <row r="17" spans="2:26" ht="17.25">
      <c r="B17" s="328"/>
      <c r="C17" s="439"/>
      <c r="D17" s="480"/>
      <c r="E17" s="375"/>
      <c r="F17" s="330"/>
      <c r="G17" s="329"/>
      <c r="H17" s="390"/>
      <c r="I17" s="484"/>
      <c r="J17" s="365"/>
      <c r="K17" s="333"/>
      <c r="L17" s="328"/>
      <c r="M17" s="390"/>
      <c r="N17" s="487"/>
      <c r="O17" s="37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7.25">
      <c r="B18" s="442"/>
      <c r="C18" s="591"/>
      <c r="D18" s="589"/>
      <c r="E18" s="448"/>
      <c r="F18" s="444"/>
      <c r="G18" s="445"/>
      <c r="H18" s="434"/>
      <c r="I18" s="494"/>
      <c r="J18" s="435"/>
      <c r="K18" s="443"/>
      <c r="L18" s="442"/>
      <c r="M18" s="447"/>
      <c r="N18" s="497"/>
      <c r="O18" s="435"/>
      <c r="P18" s="449"/>
      <c r="Q18" s="442"/>
      <c r="R18" s="447"/>
      <c r="S18" s="497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5" t="s">
        <v>3</v>
      </c>
      <c r="C19" s="878"/>
      <c r="D19" s="879"/>
      <c r="E19" s="452">
        <f>SUM(E16:E18)</f>
        <v>2650</v>
      </c>
      <c r="F19" s="453">
        <f>SUM(F16:F18)</f>
        <v>0</v>
      </c>
      <c r="G19" s="700" t="s">
        <v>3</v>
      </c>
      <c r="H19" s="700"/>
      <c r="I19" s="700"/>
      <c r="J19" s="452">
        <f>SUM(J16:J18)</f>
        <v>0</v>
      </c>
      <c r="K19" s="295">
        <f>SUM(K16:K18)</f>
        <v>0</v>
      </c>
      <c r="L19" s="705" t="s">
        <v>3</v>
      </c>
      <c r="M19" s="700"/>
      <c r="N19" s="700"/>
      <c r="O19" s="452">
        <f>SUM(O16:O18)</f>
        <v>450</v>
      </c>
      <c r="P19" s="453">
        <f>SUM(P16:P18)</f>
        <v>0</v>
      </c>
      <c r="Q19" s="705" t="s">
        <v>3</v>
      </c>
      <c r="R19" s="700"/>
      <c r="S19" s="700"/>
      <c r="T19" s="452">
        <f>SUM(T16:T18)</f>
        <v>0</v>
      </c>
      <c r="U19" s="453">
        <f>SUM(U16:U18)</f>
        <v>0</v>
      </c>
      <c r="V19" s="700" t="s">
        <v>3</v>
      </c>
      <c r="W19" s="700"/>
      <c r="X19" s="700"/>
      <c r="Y19" s="452">
        <f>SUM(Y16:Y18)</f>
        <v>0</v>
      </c>
      <c r="Z19" s="453">
        <f>SUM(Z16:Z18)</f>
        <v>0</v>
      </c>
    </row>
    <row r="20" spans="2:48" ht="32.25" customHeight="1">
      <c r="B20" s="317" t="s">
        <v>292</v>
      </c>
      <c r="C20" s="704" t="s">
        <v>534</v>
      </c>
      <c r="D20" s="704"/>
      <c r="E20" s="704"/>
      <c r="F20" s="702" t="s">
        <v>17</v>
      </c>
      <c r="G20" s="702"/>
      <c r="H20" s="703">
        <f>SUM(E34+J34+O34+T34+Y34)</f>
        <v>34400</v>
      </c>
      <c r="I20" s="702"/>
      <c r="J20" s="160" t="s">
        <v>2</v>
      </c>
      <c r="K20" s="160" t="s">
        <v>275</v>
      </c>
      <c r="L20" s="161"/>
      <c r="M20" s="482" t="s">
        <v>274</v>
      </c>
      <c r="N20" s="161"/>
      <c r="O20" s="715">
        <f>SUM(F34+K34+P34+U34+Z34)</f>
        <v>0</v>
      </c>
      <c r="P20" s="716"/>
      <c r="Q20" s="717" t="s">
        <v>2</v>
      </c>
      <c r="R20" s="717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</row>
    <row r="21" spans="2:26" ht="19.5" customHeight="1">
      <c r="B21" s="705" t="s">
        <v>278</v>
      </c>
      <c r="C21" s="700"/>
      <c r="D21" s="700"/>
      <c r="E21" s="700"/>
      <c r="F21" s="332" t="s">
        <v>276</v>
      </c>
      <c r="G21" s="700" t="s">
        <v>279</v>
      </c>
      <c r="H21" s="700"/>
      <c r="I21" s="700"/>
      <c r="J21" s="701"/>
      <c r="K21" s="319" t="s">
        <v>276</v>
      </c>
      <c r="L21" s="705" t="s">
        <v>280</v>
      </c>
      <c r="M21" s="700"/>
      <c r="N21" s="700"/>
      <c r="O21" s="700"/>
      <c r="P21" s="334" t="s">
        <v>276</v>
      </c>
      <c r="Q21" s="705" t="s">
        <v>351</v>
      </c>
      <c r="R21" s="700"/>
      <c r="S21" s="700"/>
      <c r="T21" s="700"/>
      <c r="U21" s="332" t="s">
        <v>276</v>
      </c>
      <c r="V21" s="700" t="s">
        <v>277</v>
      </c>
      <c r="W21" s="700"/>
      <c r="X21" s="700"/>
      <c r="Y21" s="701"/>
      <c r="Z21" s="321" t="s">
        <v>276</v>
      </c>
    </row>
    <row r="22" spans="2:26" ht="17.25">
      <c r="B22" s="326"/>
      <c r="C22" s="592" t="s">
        <v>535</v>
      </c>
      <c r="D22" s="486" t="s">
        <v>842</v>
      </c>
      <c r="E22" s="377">
        <v>8700</v>
      </c>
      <c r="F22" s="580"/>
      <c r="G22" s="318"/>
      <c r="H22" s="413"/>
      <c r="I22" s="485"/>
      <c r="J22" s="361"/>
      <c r="K22" s="423"/>
      <c r="L22" s="459"/>
      <c r="M22" s="457" t="s">
        <v>545</v>
      </c>
      <c r="N22" s="498" t="s">
        <v>347</v>
      </c>
      <c r="O22" s="582">
        <v>800</v>
      </c>
      <c r="P22" s="580"/>
      <c r="Q22" s="463"/>
      <c r="R22" s="413"/>
      <c r="S22" s="485"/>
      <c r="T22" s="460"/>
      <c r="U22" s="464"/>
      <c r="V22" s="362"/>
      <c r="W22" s="380" t="s">
        <v>548</v>
      </c>
      <c r="X22" s="360"/>
      <c r="Y22" s="377">
        <v>950</v>
      </c>
      <c r="Z22" s="580"/>
    </row>
    <row r="23" spans="2:26" ht="17.25" customHeight="1">
      <c r="B23" s="328"/>
      <c r="C23" s="439" t="s">
        <v>536</v>
      </c>
      <c r="D23" s="480" t="s">
        <v>683</v>
      </c>
      <c r="E23" s="375">
        <v>2200</v>
      </c>
      <c r="F23" s="577"/>
      <c r="G23" s="329"/>
      <c r="H23" s="390"/>
      <c r="I23" s="484"/>
      <c r="J23" s="365"/>
      <c r="K23" s="333"/>
      <c r="L23" s="456"/>
      <c r="M23" s="407" t="s">
        <v>546</v>
      </c>
      <c r="N23" s="487" t="s">
        <v>347</v>
      </c>
      <c r="O23" s="375">
        <v>500</v>
      </c>
      <c r="P23" s="577"/>
      <c r="Q23" s="326"/>
      <c r="R23" s="458"/>
      <c r="S23" s="496"/>
      <c r="T23" s="437"/>
      <c r="U23" s="425"/>
      <c r="V23" s="366"/>
      <c r="W23" s="390" t="s">
        <v>769</v>
      </c>
      <c r="X23" s="376"/>
      <c r="Y23" s="375">
        <v>350</v>
      </c>
      <c r="Z23" s="577"/>
    </row>
    <row r="24" spans="2:26" ht="17.25">
      <c r="B24" s="328"/>
      <c r="C24" s="439" t="s">
        <v>537</v>
      </c>
      <c r="D24" s="480" t="s">
        <v>839</v>
      </c>
      <c r="E24" s="375">
        <v>1800</v>
      </c>
      <c r="F24" s="577"/>
      <c r="G24" s="329"/>
      <c r="H24" s="390"/>
      <c r="I24" s="484"/>
      <c r="J24" s="365"/>
      <c r="K24" s="333"/>
      <c r="L24" s="328"/>
      <c r="M24" s="390" t="s">
        <v>701</v>
      </c>
      <c r="N24" s="487" t="s">
        <v>347</v>
      </c>
      <c r="O24" s="375">
        <v>1800</v>
      </c>
      <c r="P24" s="577"/>
      <c r="Q24" s="328"/>
      <c r="R24" s="438"/>
      <c r="S24" s="484"/>
      <c r="T24" s="365"/>
      <c r="U24" s="388"/>
      <c r="V24" s="366"/>
      <c r="W24" s="381"/>
      <c r="X24" s="364"/>
      <c r="Y24" s="365"/>
      <c r="Z24" s="330"/>
    </row>
    <row r="25" spans="2:26" ht="17.25">
      <c r="B25" s="328"/>
      <c r="C25" s="439" t="s">
        <v>538</v>
      </c>
      <c r="D25" s="480" t="s">
        <v>839</v>
      </c>
      <c r="E25" s="375">
        <v>1650</v>
      </c>
      <c r="F25" s="577"/>
      <c r="G25" s="329"/>
      <c r="H25" s="390"/>
      <c r="I25" s="484"/>
      <c r="J25" s="365"/>
      <c r="K25" s="333"/>
      <c r="L25" s="328"/>
      <c r="M25" s="390" t="s">
        <v>547</v>
      </c>
      <c r="N25" s="487" t="s">
        <v>347</v>
      </c>
      <c r="O25" s="375">
        <v>1300</v>
      </c>
      <c r="P25" s="577"/>
      <c r="Q25" s="328"/>
      <c r="R25" s="430"/>
      <c r="S25" s="484"/>
      <c r="T25" s="365"/>
      <c r="U25" s="388"/>
      <c r="V25" s="366"/>
      <c r="W25" s="381"/>
      <c r="X25" s="364"/>
      <c r="Y25" s="365"/>
      <c r="Z25" s="330"/>
    </row>
    <row r="26" spans="2:26" ht="17.25">
      <c r="B26" s="328"/>
      <c r="C26" s="439" t="s">
        <v>539</v>
      </c>
      <c r="D26" s="480" t="s">
        <v>839</v>
      </c>
      <c r="E26" s="375">
        <v>4000</v>
      </c>
      <c r="F26" s="577"/>
      <c r="G26" s="329"/>
      <c r="H26" s="390"/>
      <c r="I26" s="484"/>
      <c r="J26" s="365"/>
      <c r="K26" s="333"/>
      <c r="L26" s="328"/>
      <c r="M26" s="390"/>
      <c r="N26" s="487"/>
      <c r="O26" s="375"/>
      <c r="P26" s="503"/>
      <c r="Q26" s="328"/>
      <c r="R26" s="430"/>
      <c r="S26" s="484"/>
      <c r="T26" s="365"/>
      <c r="U26" s="388"/>
      <c r="V26" s="366"/>
      <c r="W26" s="381"/>
      <c r="X26" s="364"/>
      <c r="Y26" s="365"/>
      <c r="Z26" s="330"/>
    </row>
    <row r="27" spans="2:26" ht="17.25">
      <c r="B27" s="328"/>
      <c r="C27" s="439" t="s">
        <v>540</v>
      </c>
      <c r="D27" s="480" t="s">
        <v>683</v>
      </c>
      <c r="E27" s="375">
        <v>1100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65"/>
      <c r="P27" s="461"/>
      <c r="Q27" s="328"/>
      <c r="R27" s="430"/>
      <c r="S27" s="484"/>
      <c r="T27" s="365"/>
      <c r="U27" s="388"/>
      <c r="V27" s="366"/>
      <c r="W27" s="381"/>
      <c r="X27" s="364"/>
      <c r="Y27" s="365"/>
      <c r="Z27" s="330"/>
    </row>
    <row r="28" spans="2:26" ht="17.25">
      <c r="B28" s="328"/>
      <c r="C28" s="439" t="s">
        <v>541</v>
      </c>
      <c r="D28" s="480" t="s">
        <v>683</v>
      </c>
      <c r="E28" s="375">
        <v>1750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461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39" t="s">
        <v>542</v>
      </c>
      <c r="D29" s="480" t="s">
        <v>839</v>
      </c>
      <c r="E29" s="375">
        <v>1500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461"/>
      <c r="Q29" s="328"/>
      <c r="R29" s="390"/>
      <c r="S29" s="487"/>
      <c r="T29" s="375"/>
      <c r="U29" s="388"/>
      <c r="V29" s="394"/>
      <c r="W29" s="390"/>
      <c r="X29" s="376"/>
      <c r="Y29" s="375"/>
      <c r="Z29" s="330"/>
    </row>
    <row r="30" spans="2:26" ht="17.25">
      <c r="B30" s="328"/>
      <c r="C30" s="439" t="s">
        <v>543</v>
      </c>
      <c r="D30" s="480" t="s">
        <v>839</v>
      </c>
      <c r="E30" s="375">
        <v>2500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461"/>
      <c r="Q30" s="328"/>
      <c r="R30" s="390"/>
      <c r="S30" s="487"/>
      <c r="T30" s="375"/>
      <c r="U30" s="388"/>
      <c r="V30" s="394"/>
      <c r="W30" s="390"/>
      <c r="X30" s="376"/>
      <c r="Y30" s="375"/>
      <c r="Z30" s="330"/>
    </row>
    <row r="31" spans="2:26" ht="17.25">
      <c r="B31" s="328"/>
      <c r="C31" s="439" t="s">
        <v>544</v>
      </c>
      <c r="D31" s="487" t="s">
        <v>842</v>
      </c>
      <c r="E31" s="375">
        <v>3500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46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418"/>
      <c r="D32" s="484"/>
      <c r="E32" s="365"/>
      <c r="F32" s="330"/>
      <c r="G32" s="329"/>
      <c r="H32" s="381"/>
      <c r="I32" s="484"/>
      <c r="J32" s="365"/>
      <c r="K32" s="333"/>
      <c r="L32" s="328"/>
      <c r="M32" s="390"/>
      <c r="N32" s="487"/>
      <c r="O32" s="365"/>
      <c r="P32" s="46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442"/>
      <c r="C33" s="434"/>
      <c r="D33" s="491"/>
      <c r="E33" s="435"/>
      <c r="F33" s="444"/>
      <c r="G33" s="445"/>
      <c r="H33" s="434"/>
      <c r="I33" s="491"/>
      <c r="J33" s="446"/>
      <c r="K33" s="443"/>
      <c r="L33" s="442"/>
      <c r="M33" s="447"/>
      <c r="N33" s="451"/>
      <c r="O33" s="448"/>
      <c r="P33" s="462"/>
      <c r="Q33" s="442"/>
      <c r="R33" s="447"/>
      <c r="S33" s="451"/>
      <c r="T33" s="448"/>
      <c r="U33" s="449"/>
      <c r="V33" s="450"/>
      <c r="W33" s="447"/>
      <c r="X33" s="451"/>
      <c r="Y33" s="448"/>
      <c r="Z33" s="444"/>
    </row>
    <row r="34" spans="2:26" ht="17.25" customHeight="1">
      <c r="B34" s="705" t="s">
        <v>3</v>
      </c>
      <c r="C34" s="874"/>
      <c r="D34" s="875"/>
      <c r="E34" s="452">
        <f>SUM(E22:E33)</f>
        <v>28700</v>
      </c>
      <c r="F34" s="453">
        <f>SUM(F22:F33)</f>
        <v>0</v>
      </c>
      <c r="G34" s="700" t="s">
        <v>3</v>
      </c>
      <c r="H34" s="700"/>
      <c r="I34" s="700"/>
      <c r="J34" s="452">
        <f>SUM(J22:J33)</f>
        <v>0</v>
      </c>
      <c r="K34" s="295">
        <f>SUM(K22:K33)</f>
        <v>0</v>
      </c>
      <c r="L34" s="705" t="s">
        <v>3</v>
      </c>
      <c r="M34" s="700"/>
      <c r="N34" s="700"/>
      <c r="O34" s="452">
        <f>SUM(O22:O33)</f>
        <v>4400</v>
      </c>
      <c r="P34" s="295">
        <f>SUM(P22:P33)</f>
        <v>0</v>
      </c>
      <c r="Q34" s="705" t="s">
        <v>3</v>
      </c>
      <c r="R34" s="700"/>
      <c r="S34" s="700"/>
      <c r="T34" s="452">
        <f>SUM(T22:T33)</f>
        <v>0</v>
      </c>
      <c r="U34" s="453">
        <f>SUM(U22:U33)</f>
        <v>0</v>
      </c>
      <c r="V34" s="700" t="s">
        <v>3</v>
      </c>
      <c r="W34" s="700"/>
      <c r="X34" s="700"/>
      <c r="Y34" s="452">
        <f>SUM(Y22:Y33)</f>
        <v>1300</v>
      </c>
      <c r="Z34" s="453">
        <f>SUM(Z22:Z33)</f>
        <v>0</v>
      </c>
    </row>
    <row r="35" spans="2:30" s="4" customFormat="1" ht="13.5" customHeight="1">
      <c r="B35" s="226" t="s">
        <v>836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684" t="s">
        <v>837</v>
      </c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594"/>
      <c r="Z36" s="594"/>
      <c r="AA36" s="594"/>
      <c r="AB36" s="594"/>
      <c r="AC36" s="594"/>
    </row>
    <row r="37" spans="2:29" s="4" customFormat="1" ht="14.25" customHeight="1">
      <c r="B37" s="684" t="s">
        <v>834</v>
      </c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594"/>
      <c r="Z37" s="594"/>
      <c r="AA37" s="594"/>
      <c r="AB37" s="594"/>
      <c r="AC37" s="594"/>
    </row>
    <row r="38" spans="2:29" s="4" customFormat="1" ht="13.5">
      <c r="B38" s="684" t="s">
        <v>835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693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681" t="str">
        <f>'岐阜県集計表'!O41</f>
        <v>（2020年8月現在）</v>
      </c>
      <c r="W40" s="682"/>
      <c r="X40" s="682"/>
      <c r="Y40" s="682"/>
      <c r="Z40" s="682"/>
    </row>
  </sheetData>
  <sheetProtection password="CCCF" sheet="1" selectLockedCells="1"/>
  <mergeCells count="61">
    <mergeCell ref="B15:E15"/>
    <mergeCell ref="G15:J15"/>
    <mergeCell ref="Q4:R4"/>
    <mergeCell ref="Q14:R14"/>
    <mergeCell ref="B13:D13"/>
    <mergeCell ref="L15:O15"/>
    <mergeCell ref="Q15:T15"/>
    <mergeCell ref="C4:E4"/>
    <mergeCell ref="Q5:T5"/>
    <mergeCell ref="B5:E5"/>
    <mergeCell ref="C20:E20"/>
    <mergeCell ref="Q34:S34"/>
    <mergeCell ref="V34:X34"/>
    <mergeCell ref="V21:Y21"/>
    <mergeCell ref="L19:N19"/>
    <mergeCell ref="G19:I19"/>
    <mergeCell ref="V19:X19"/>
    <mergeCell ref="V40:Z40"/>
    <mergeCell ref="B37:X37"/>
    <mergeCell ref="B34:D34"/>
    <mergeCell ref="G34:I34"/>
    <mergeCell ref="L34:N34"/>
    <mergeCell ref="B36:X36"/>
    <mergeCell ref="B38:X38"/>
    <mergeCell ref="O14:P14"/>
    <mergeCell ref="F14:G14"/>
    <mergeCell ref="O4:P4"/>
    <mergeCell ref="G13:I13"/>
    <mergeCell ref="Q13:S13"/>
    <mergeCell ref="L5:O5"/>
    <mergeCell ref="H4:I4"/>
    <mergeCell ref="E2:F2"/>
    <mergeCell ref="G2:L2"/>
    <mergeCell ref="M2:N2"/>
    <mergeCell ref="O2:S2"/>
    <mergeCell ref="T2:U2"/>
    <mergeCell ref="B21:E21"/>
    <mergeCell ref="G21:J21"/>
    <mergeCell ref="L21:O21"/>
    <mergeCell ref="Q21:T21"/>
    <mergeCell ref="H14:I14"/>
    <mergeCell ref="V3:Y3"/>
    <mergeCell ref="V15:Y15"/>
    <mergeCell ref="B19:D19"/>
    <mergeCell ref="C14:E14"/>
    <mergeCell ref="Q19:S19"/>
    <mergeCell ref="L13:N13"/>
    <mergeCell ref="E3:F3"/>
    <mergeCell ref="V13:X13"/>
    <mergeCell ref="V5:Y5"/>
    <mergeCell ref="G5:J5"/>
    <mergeCell ref="V2:Z2"/>
    <mergeCell ref="F20:G20"/>
    <mergeCell ref="H20:I20"/>
    <mergeCell ref="O20:P20"/>
    <mergeCell ref="Q20:R20"/>
    <mergeCell ref="F4:G4"/>
    <mergeCell ref="G3:L3"/>
    <mergeCell ref="M3:N3"/>
    <mergeCell ref="O3:S3"/>
    <mergeCell ref="T3:U3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6">
    <cfRule type="expression" priority="25" dxfId="0" stopIfTrue="1">
      <formula>F16&gt;E16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F31">
    <cfRule type="expression" priority="15" dxfId="0" stopIfTrue="1">
      <formula>F31&gt;E31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P10">
    <cfRule type="expression" priority="10" dxfId="0" stopIfTrue="1">
      <formula>P10&gt;O10</formula>
    </cfRule>
  </conditionalFormatting>
  <conditionalFormatting sqref="P16">
    <cfRule type="expression" priority="9" dxfId="0" stopIfTrue="1">
      <formula>P16&gt;O16</formula>
    </cfRule>
  </conditionalFormatting>
  <conditionalFormatting sqref="P22">
    <cfRule type="expression" priority="8" dxfId="0" stopIfTrue="1">
      <formula>P22&gt;O22</formula>
    </cfRule>
  </conditionalFormatting>
  <conditionalFormatting sqref="P23">
    <cfRule type="expression" priority="7" dxfId="0" stopIfTrue="1">
      <formula>P23&gt;O23</formula>
    </cfRule>
  </conditionalFormatting>
  <conditionalFormatting sqref="P24">
    <cfRule type="expression" priority="6" dxfId="0" stopIfTrue="1">
      <formula>P24&gt;O24</formula>
    </cfRule>
  </conditionalFormatting>
  <conditionalFormatting sqref="P25">
    <cfRule type="expression" priority="5" dxfId="0" stopIfTrue="1">
      <formula>P25&gt;O25</formula>
    </cfRule>
  </conditionalFormatting>
  <conditionalFormatting sqref="Z6">
    <cfRule type="expression" priority="4" dxfId="0" stopIfTrue="1">
      <formula>Z6&gt;Y6</formula>
    </cfRule>
  </conditionalFormatting>
  <conditionalFormatting sqref="Z7">
    <cfRule type="expression" priority="3" dxfId="0" stopIfTrue="1">
      <formula>Z7&gt;Y7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7">
    <dataValidation operator="lessThanOrEqual" allowBlank="1" showInputMessage="1" showErrorMessage="1" sqref="R33:U33 J22:J32 M33:P33 U16:U18 P11 J16:J18 E16:E18 W16:Y18 U6:U11 R12:U12 P17:P18 J6:J11 M12:P12 U23:U32 O6:O11 O16:O18 O22:O32 P26:P32 B35:B39 C39:Z39 C35:Z35 W6:Y12 E6:E12 W22:Y33 E22:E33"/>
    <dataValidation type="whole" operator="lessThanOrEqual" allowBlank="1" showInputMessage="1" showErrorMessage="1" sqref="V16:V18 V6:V12">
      <formula1>O16</formula1>
    </dataValidation>
    <dataValidation type="whole" operator="lessThanOrEqual" allowBlank="1" showInputMessage="1" showErrorMessage="1" sqref="V22:V25">
      <formula1>O23</formula1>
    </dataValidation>
    <dataValidation type="whole" operator="lessThanOrEqual" allowBlank="1" showInputMessage="1" showErrorMessage="1" sqref="V26:V31">
      <formula1>AD25</formula1>
    </dataValidation>
    <dataValidation type="whole" operator="lessThanOrEqual" allowBlank="1" showInputMessage="1" showErrorMessage="1" sqref="V32">
      <formula1>可児・多治見市・可児郡!#REF!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6 F22:F31 P6:P10 P16 P22:P25 Z6:Z7 Z22:Z23">
      <formula1>AND(F6&lt;=E6,MOD(F6,50)=0)</formula1>
    </dataValidation>
    <dataValidation type="whole" operator="lessThanOrEqual" allowBlank="1" showInputMessage="1" showErrorMessage="1" sqref="V33">
      <formula1>可児・多治見市・可児郡!#REF!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V41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00390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28.5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882">
        <f>SUM(O4+O14+O23)</f>
        <v>0</v>
      </c>
      <c r="W3" s="883"/>
      <c r="X3" s="883"/>
      <c r="Y3" s="883"/>
      <c r="Z3" s="479" t="s">
        <v>2</v>
      </c>
    </row>
    <row r="4" spans="2:49" ht="32.25" customHeight="1">
      <c r="B4" s="317" t="s">
        <v>292</v>
      </c>
      <c r="C4" s="704" t="s">
        <v>550</v>
      </c>
      <c r="D4" s="704"/>
      <c r="E4" s="704"/>
      <c r="F4" s="702" t="s">
        <v>17</v>
      </c>
      <c r="G4" s="702"/>
      <c r="H4" s="703">
        <f>SUM(E13+J13+O13+T13+Y13)</f>
        <v>15950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SUM(F13+K13+P13+U13+Z13)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583" t="s">
        <v>558</v>
      </c>
      <c r="D6" s="584" t="s">
        <v>839</v>
      </c>
      <c r="E6" s="377">
        <v>6400</v>
      </c>
      <c r="F6" s="580"/>
      <c r="G6" s="318"/>
      <c r="H6" s="415"/>
      <c r="I6" s="485"/>
      <c r="J6" s="361"/>
      <c r="K6" s="423"/>
      <c r="L6" s="326"/>
      <c r="M6" s="424" t="s">
        <v>564</v>
      </c>
      <c r="N6" s="486" t="s">
        <v>347</v>
      </c>
      <c r="O6" s="377">
        <v>1200</v>
      </c>
      <c r="P6" s="580"/>
      <c r="Q6" s="326"/>
      <c r="R6" s="426"/>
      <c r="S6" s="485"/>
      <c r="T6" s="427"/>
      <c r="U6" s="425"/>
      <c r="V6" s="362"/>
      <c r="W6" s="380" t="s">
        <v>565</v>
      </c>
      <c r="X6" s="360"/>
      <c r="Y6" s="377">
        <v>750</v>
      </c>
      <c r="Z6" s="580"/>
    </row>
    <row r="7" spans="2:26" ht="17.25">
      <c r="B7" s="328"/>
      <c r="C7" s="439" t="s">
        <v>559</v>
      </c>
      <c r="D7" s="487" t="s">
        <v>839</v>
      </c>
      <c r="E7" s="375">
        <v>1600</v>
      </c>
      <c r="F7" s="577"/>
      <c r="G7" s="329"/>
      <c r="H7" s="390"/>
      <c r="I7" s="484"/>
      <c r="J7" s="365"/>
      <c r="K7" s="333"/>
      <c r="L7" s="328"/>
      <c r="M7" s="390" t="s">
        <v>563</v>
      </c>
      <c r="N7" s="487" t="s">
        <v>347</v>
      </c>
      <c r="O7" s="375">
        <v>200</v>
      </c>
      <c r="P7" s="577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7.25">
      <c r="B8" s="328"/>
      <c r="C8" s="439" t="s">
        <v>560</v>
      </c>
      <c r="D8" s="487" t="s">
        <v>839</v>
      </c>
      <c r="E8" s="375">
        <v>1500</v>
      </c>
      <c r="F8" s="577"/>
      <c r="G8" s="329"/>
      <c r="H8" s="381"/>
      <c r="I8" s="484"/>
      <c r="J8" s="365"/>
      <c r="K8" s="333"/>
      <c r="L8" s="328"/>
      <c r="M8" s="390" t="s">
        <v>561</v>
      </c>
      <c r="N8" s="487" t="s">
        <v>348</v>
      </c>
      <c r="O8" s="375">
        <v>400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439" t="s">
        <v>561</v>
      </c>
      <c r="D9" s="487" t="s">
        <v>838</v>
      </c>
      <c r="E9" s="375">
        <v>1500</v>
      </c>
      <c r="F9" s="577"/>
      <c r="G9" s="329"/>
      <c r="H9" s="381"/>
      <c r="I9" s="484"/>
      <c r="J9" s="365"/>
      <c r="K9" s="333"/>
      <c r="L9" s="328"/>
      <c r="M9" s="390" t="s">
        <v>562</v>
      </c>
      <c r="N9" s="487" t="s">
        <v>347</v>
      </c>
      <c r="O9" s="375">
        <v>350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8"/>
      <c r="C10" s="439" t="s">
        <v>562</v>
      </c>
      <c r="D10" s="480" t="s">
        <v>668</v>
      </c>
      <c r="E10" s="375">
        <v>2050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75"/>
      <c r="P10" s="471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439"/>
      <c r="D11" s="480"/>
      <c r="E11" s="375"/>
      <c r="F11" s="330"/>
      <c r="G11" s="329"/>
      <c r="H11" s="390"/>
      <c r="I11" s="487"/>
      <c r="J11" s="375"/>
      <c r="K11" s="333"/>
      <c r="L11" s="328"/>
      <c r="M11" s="390"/>
      <c r="N11" s="487"/>
      <c r="O11" s="365"/>
      <c r="P11" s="388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7.25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7.25" customHeight="1">
      <c r="B13" s="705" t="s">
        <v>3</v>
      </c>
      <c r="C13" s="878"/>
      <c r="D13" s="879"/>
      <c r="E13" s="452">
        <f>SUM(E6:E12)</f>
        <v>13050</v>
      </c>
      <c r="F13" s="453">
        <f>SUM(F6:F12)</f>
        <v>0</v>
      </c>
      <c r="G13" s="700" t="s">
        <v>3</v>
      </c>
      <c r="H13" s="700"/>
      <c r="I13" s="700"/>
      <c r="J13" s="452">
        <f>SUM(J6:J12)</f>
        <v>0</v>
      </c>
      <c r="K13" s="295">
        <f>SUM(K6:K12)</f>
        <v>0</v>
      </c>
      <c r="L13" s="705" t="s">
        <v>3</v>
      </c>
      <c r="M13" s="700"/>
      <c r="N13" s="700"/>
      <c r="O13" s="452">
        <f>SUM(O6:O12)</f>
        <v>2150</v>
      </c>
      <c r="P13" s="453">
        <f>SUM(P6:P12)</f>
        <v>0</v>
      </c>
      <c r="Q13" s="705" t="s">
        <v>3</v>
      </c>
      <c r="R13" s="700"/>
      <c r="S13" s="700"/>
      <c r="T13" s="452">
        <f>SUM(T6:T12)</f>
        <v>0</v>
      </c>
      <c r="U13" s="453">
        <f>SUM(U6:U12)</f>
        <v>0</v>
      </c>
      <c r="V13" s="700" t="s">
        <v>3</v>
      </c>
      <c r="W13" s="700"/>
      <c r="X13" s="700"/>
      <c r="Y13" s="452">
        <f>SUM(Y6:Y12)</f>
        <v>750</v>
      </c>
      <c r="Z13" s="453">
        <f>SUM(Z6:Z12)</f>
        <v>0</v>
      </c>
    </row>
    <row r="14" spans="2:49" ht="32.25" customHeight="1">
      <c r="B14" s="317" t="s">
        <v>292</v>
      </c>
      <c r="C14" s="704" t="s">
        <v>551</v>
      </c>
      <c r="D14" s="704"/>
      <c r="E14" s="704"/>
      <c r="F14" s="702" t="s">
        <v>17</v>
      </c>
      <c r="G14" s="702"/>
      <c r="H14" s="703">
        <f>SUM(E22+J22+O22+T22+Y22)</f>
        <v>10500</v>
      </c>
      <c r="I14" s="702"/>
      <c r="J14" s="160" t="s">
        <v>2</v>
      </c>
      <c r="K14" s="160" t="s">
        <v>275</v>
      </c>
      <c r="L14" s="161"/>
      <c r="M14" s="482" t="s">
        <v>274</v>
      </c>
      <c r="N14" s="161"/>
      <c r="O14" s="715">
        <f>SUM(F22+K22+P22+U22+Z22)</f>
        <v>0</v>
      </c>
      <c r="P14" s="716"/>
      <c r="Q14" s="717" t="s">
        <v>2</v>
      </c>
      <c r="R14" s="717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</row>
    <row r="15" spans="2:26" ht="19.5" customHeight="1">
      <c r="B15" s="705" t="s">
        <v>278</v>
      </c>
      <c r="C15" s="700"/>
      <c r="D15" s="700"/>
      <c r="E15" s="700"/>
      <c r="F15" s="332" t="s">
        <v>276</v>
      </c>
      <c r="G15" s="700" t="s">
        <v>279</v>
      </c>
      <c r="H15" s="700"/>
      <c r="I15" s="700"/>
      <c r="J15" s="701"/>
      <c r="K15" s="319" t="s">
        <v>276</v>
      </c>
      <c r="L15" s="705" t="s">
        <v>280</v>
      </c>
      <c r="M15" s="700"/>
      <c r="N15" s="700"/>
      <c r="O15" s="700"/>
      <c r="P15" s="332" t="s">
        <v>276</v>
      </c>
      <c r="Q15" s="705" t="s">
        <v>351</v>
      </c>
      <c r="R15" s="700"/>
      <c r="S15" s="700"/>
      <c r="T15" s="700"/>
      <c r="U15" s="332" t="s">
        <v>276</v>
      </c>
      <c r="V15" s="700" t="s">
        <v>277</v>
      </c>
      <c r="W15" s="700"/>
      <c r="X15" s="700"/>
      <c r="Y15" s="701"/>
      <c r="Z15" s="321" t="s">
        <v>276</v>
      </c>
    </row>
    <row r="16" spans="2:26" ht="17.25">
      <c r="B16" s="326"/>
      <c r="C16" s="583" t="s">
        <v>553</v>
      </c>
      <c r="D16" s="584" t="s">
        <v>673</v>
      </c>
      <c r="E16" s="377">
        <v>3650</v>
      </c>
      <c r="F16" s="580"/>
      <c r="G16" s="318"/>
      <c r="H16" s="415" t="s">
        <v>553</v>
      </c>
      <c r="I16" s="485"/>
      <c r="J16" s="377">
        <v>300</v>
      </c>
      <c r="K16" s="580"/>
      <c r="L16" s="326"/>
      <c r="M16" s="424" t="s">
        <v>553</v>
      </c>
      <c r="N16" s="486" t="s">
        <v>347</v>
      </c>
      <c r="O16" s="377">
        <v>850</v>
      </c>
      <c r="P16" s="580"/>
      <c r="Q16" s="326"/>
      <c r="R16" s="426"/>
      <c r="S16" s="485"/>
      <c r="T16" s="427"/>
      <c r="U16" s="425"/>
      <c r="V16" s="362"/>
      <c r="W16" s="380" t="s">
        <v>553</v>
      </c>
      <c r="X16" s="360"/>
      <c r="Y16" s="377">
        <v>350</v>
      </c>
      <c r="Z16" s="580"/>
    </row>
    <row r="17" spans="2:26" ht="17.25">
      <c r="B17" s="328"/>
      <c r="C17" s="439" t="s">
        <v>554</v>
      </c>
      <c r="D17" s="487" t="s">
        <v>842</v>
      </c>
      <c r="E17" s="375">
        <v>3050</v>
      </c>
      <c r="F17" s="577"/>
      <c r="G17" s="329"/>
      <c r="H17" s="381" t="s">
        <v>557</v>
      </c>
      <c r="I17" s="484"/>
      <c r="J17" s="375">
        <v>200</v>
      </c>
      <c r="K17" s="577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 t="s">
        <v>556</v>
      </c>
      <c r="X17" s="364"/>
      <c r="Y17" s="365">
        <v>150</v>
      </c>
      <c r="Z17" s="577"/>
    </row>
    <row r="18" spans="2:26" ht="17.25">
      <c r="B18" s="328"/>
      <c r="C18" s="439" t="s">
        <v>555</v>
      </c>
      <c r="D18" s="487" t="s">
        <v>679</v>
      </c>
      <c r="E18" s="375">
        <v>900</v>
      </c>
      <c r="F18" s="577"/>
      <c r="G18" s="329"/>
      <c r="H18" s="381"/>
      <c r="I18" s="484"/>
      <c r="J18" s="375"/>
      <c r="K18" s="333"/>
      <c r="L18" s="328"/>
      <c r="M18" s="390"/>
      <c r="N18" s="487"/>
      <c r="O18" s="365"/>
      <c r="P18" s="388"/>
      <c r="Q18" s="328"/>
      <c r="R18" s="390"/>
      <c r="S18" s="487"/>
      <c r="T18" s="375"/>
      <c r="U18" s="388"/>
      <c r="V18" s="394"/>
      <c r="W18" s="390"/>
      <c r="X18" s="376"/>
      <c r="Y18" s="375"/>
      <c r="Z18" s="330"/>
    </row>
    <row r="19" spans="2:26" ht="17.25">
      <c r="B19" s="328"/>
      <c r="C19" s="439" t="s">
        <v>556</v>
      </c>
      <c r="D19" s="487" t="s">
        <v>842</v>
      </c>
      <c r="E19" s="375">
        <v>1050</v>
      </c>
      <c r="F19" s="577"/>
      <c r="G19" s="329"/>
      <c r="H19" s="381"/>
      <c r="I19" s="484"/>
      <c r="J19" s="375"/>
      <c r="K19" s="333"/>
      <c r="L19" s="328"/>
      <c r="M19" s="390"/>
      <c r="N19" s="487"/>
      <c r="O19" s="365"/>
      <c r="P19" s="388"/>
      <c r="Q19" s="328"/>
      <c r="R19" s="390"/>
      <c r="S19" s="487"/>
      <c r="T19" s="375"/>
      <c r="U19" s="388"/>
      <c r="V19" s="394"/>
      <c r="W19" s="390"/>
      <c r="X19" s="376"/>
      <c r="Y19" s="375"/>
      <c r="Z19" s="330"/>
    </row>
    <row r="20" spans="2:26" ht="17.25">
      <c r="B20" s="328"/>
      <c r="C20" s="439"/>
      <c r="D20" s="480"/>
      <c r="E20" s="375"/>
      <c r="F20" s="330"/>
      <c r="G20" s="329"/>
      <c r="H20" s="390"/>
      <c r="I20" s="487"/>
      <c r="J20" s="375"/>
      <c r="K20" s="469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7.25">
      <c r="B21" s="442"/>
      <c r="C21" s="591"/>
      <c r="D21" s="589"/>
      <c r="E21" s="448"/>
      <c r="F21" s="444"/>
      <c r="G21" s="445"/>
      <c r="H21" s="434"/>
      <c r="I21" s="494"/>
      <c r="J21" s="435"/>
      <c r="K21" s="443"/>
      <c r="L21" s="442"/>
      <c r="M21" s="447"/>
      <c r="N21" s="497"/>
      <c r="O21" s="435"/>
      <c r="P21" s="449"/>
      <c r="Q21" s="442"/>
      <c r="R21" s="447"/>
      <c r="S21" s="497"/>
      <c r="T21" s="448"/>
      <c r="U21" s="449"/>
      <c r="V21" s="450"/>
      <c r="W21" s="447"/>
      <c r="X21" s="451"/>
      <c r="Y21" s="448"/>
      <c r="Z21" s="444"/>
    </row>
    <row r="22" spans="2:26" ht="17.25" customHeight="1">
      <c r="B22" s="705" t="s">
        <v>3</v>
      </c>
      <c r="C22" s="878"/>
      <c r="D22" s="879"/>
      <c r="E22" s="452">
        <f>SUM(E16:E21)</f>
        <v>8650</v>
      </c>
      <c r="F22" s="453">
        <f>SUM(F16:F21)</f>
        <v>0</v>
      </c>
      <c r="G22" s="700" t="s">
        <v>3</v>
      </c>
      <c r="H22" s="700"/>
      <c r="I22" s="700"/>
      <c r="J22" s="452">
        <f>SUM(J16:J21)</f>
        <v>500</v>
      </c>
      <c r="K22" s="295">
        <f>SUM(K16:K21)</f>
        <v>0</v>
      </c>
      <c r="L22" s="705" t="s">
        <v>3</v>
      </c>
      <c r="M22" s="700"/>
      <c r="N22" s="700"/>
      <c r="O22" s="452">
        <f>SUM(O16:O21)</f>
        <v>850</v>
      </c>
      <c r="P22" s="453">
        <f>SUM(P16:P21)</f>
        <v>0</v>
      </c>
      <c r="Q22" s="705" t="s">
        <v>3</v>
      </c>
      <c r="R22" s="700"/>
      <c r="S22" s="700"/>
      <c r="T22" s="452">
        <f>SUM(T16:T21)</f>
        <v>0</v>
      </c>
      <c r="U22" s="453">
        <f>SUM(U16:U21)</f>
        <v>0</v>
      </c>
      <c r="V22" s="700" t="s">
        <v>3</v>
      </c>
      <c r="W22" s="700"/>
      <c r="X22" s="700"/>
      <c r="Y22" s="452">
        <f>SUM(Y16:Y21)</f>
        <v>500</v>
      </c>
      <c r="Z22" s="453">
        <f>SUM(Z16:Z21)</f>
        <v>0</v>
      </c>
    </row>
    <row r="23" spans="2:49" ht="32.25" customHeight="1">
      <c r="B23" s="317" t="s">
        <v>292</v>
      </c>
      <c r="C23" s="704" t="s">
        <v>552</v>
      </c>
      <c r="D23" s="704"/>
      <c r="E23" s="704"/>
      <c r="F23" s="702" t="s">
        <v>17</v>
      </c>
      <c r="G23" s="702"/>
      <c r="H23" s="703">
        <f>SUM(E35+J35+O35+T35+Y35)</f>
        <v>14500</v>
      </c>
      <c r="I23" s="702"/>
      <c r="J23" s="160" t="s">
        <v>2</v>
      </c>
      <c r="K23" s="160" t="s">
        <v>275</v>
      </c>
      <c r="L23" s="161"/>
      <c r="M23" s="482" t="s">
        <v>274</v>
      </c>
      <c r="N23" s="161"/>
      <c r="O23" s="715">
        <f>SUM(F35+K35+P35+U35+Z35)</f>
        <v>0</v>
      </c>
      <c r="P23" s="716"/>
      <c r="Q23" s="717" t="s">
        <v>2</v>
      </c>
      <c r="R23" s="717"/>
      <c r="S23" s="317"/>
      <c r="T23" s="323"/>
      <c r="U23" s="323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</row>
    <row r="24" spans="2:26" ht="19.5" customHeight="1">
      <c r="B24" s="705" t="s">
        <v>278</v>
      </c>
      <c r="C24" s="700"/>
      <c r="D24" s="700"/>
      <c r="E24" s="700"/>
      <c r="F24" s="332" t="s">
        <v>276</v>
      </c>
      <c r="G24" s="700" t="s">
        <v>279</v>
      </c>
      <c r="H24" s="700"/>
      <c r="I24" s="700"/>
      <c r="J24" s="701"/>
      <c r="K24" s="319" t="s">
        <v>276</v>
      </c>
      <c r="L24" s="705" t="s">
        <v>280</v>
      </c>
      <c r="M24" s="700"/>
      <c r="N24" s="700"/>
      <c r="O24" s="700"/>
      <c r="P24" s="332" t="s">
        <v>276</v>
      </c>
      <c r="Q24" s="705" t="s">
        <v>351</v>
      </c>
      <c r="R24" s="700"/>
      <c r="S24" s="700"/>
      <c r="T24" s="700"/>
      <c r="U24" s="332" t="s">
        <v>276</v>
      </c>
      <c r="V24" s="700" t="s">
        <v>277</v>
      </c>
      <c r="W24" s="700"/>
      <c r="X24" s="700"/>
      <c r="Y24" s="701"/>
      <c r="Z24" s="321" t="s">
        <v>276</v>
      </c>
    </row>
    <row r="25" spans="2:26" ht="17.25">
      <c r="B25" s="326"/>
      <c r="C25" s="583" t="s">
        <v>690</v>
      </c>
      <c r="D25" s="486" t="s">
        <v>839</v>
      </c>
      <c r="E25" s="377">
        <v>3750</v>
      </c>
      <c r="F25" s="580"/>
      <c r="G25" s="318"/>
      <c r="H25" s="415"/>
      <c r="I25" s="485"/>
      <c r="J25" s="361"/>
      <c r="K25" s="423"/>
      <c r="L25" s="326"/>
      <c r="M25" s="424" t="s">
        <v>573</v>
      </c>
      <c r="N25" s="486" t="s">
        <v>347</v>
      </c>
      <c r="O25" s="377">
        <v>1300</v>
      </c>
      <c r="P25" s="580"/>
      <c r="Q25" s="326"/>
      <c r="R25" s="440" t="s">
        <v>574</v>
      </c>
      <c r="S25" s="484" t="s">
        <v>460</v>
      </c>
      <c r="T25" s="365">
        <v>300</v>
      </c>
      <c r="U25" s="580"/>
      <c r="V25" s="362"/>
      <c r="W25" s="380" t="s">
        <v>576</v>
      </c>
      <c r="X25" s="360"/>
      <c r="Y25" s="377">
        <v>500</v>
      </c>
      <c r="Z25" s="580"/>
    </row>
    <row r="26" spans="2:26" ht="17.25" customHeight="1">
      <c r="B26" s="328"/>
      <c r="C26" s="439" t="s">
        <v>566</v>
      </c>
      <c r="D26" s="487" t="s">
        <v>839</v>
      </c>
      <c r="E26" s="375">
        <v>2200</v>
      </c>
      <c r="F26" s="577"/>
      <c r="G26" s="329"/>
      <c r="H26" s="390"/>
      <c r="I26" s="484"/>
      <c r="J26" s="365"/>
      <c r="K26" s="333"/>
      <c r="L26" s="328"/>
      <c r="M26" s="390" t="s">
        <v>572</v>
      </c>
      <c r="N26" s="487" t="s">
        <v>348</v>
      </c>
      <c r="O26" s="375">
        <v>700</v>
      </c>
      <c r="P26" s="577"/>
      <c r="Q26" s="328"/>
      <c r="R26" s="430" t="s">
        <v>575</v>
      </c>
      <c r="S26" s="487"/>
      <c r="T26" s="375">
        <v>200</v>
      </c>
      <c r="U26" s="577"/>
      <c r="V26" s="366"/>
      <c r="W26" s="381"/>
      <c r="X26" s="364"/>
      <c r="Y26" s="365"/>
      <c r="Z26" s="330"/>
    </row>
    <row r="27" spans="2:26" ht="17.25">
      <c r="B27" s="328"/>
      <c r="C27" s="439" t="s">
        <v>567</v>
      </c>
      <c r="D27" s="487" t="s">
        <v>679</v>
      </c>
      <c r="E27" s="375">
        <v>750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75"/>
      <c r="P27" s="471"/>
      <c r="Q27" s="328"/>
      <c r="R27" s="430"/>
      <c r="S27" s="487"/>
      <c r="T27" s="375"/>
      <c r="U27" s="471"/>
      <c r="V27" s="394"/>
      <c r="W27" s="390"/>
      <c r="X27" s="376"/>
      <c r="Y27" s="375"/>
      <c r="Z27" s="330"/>
    </row>
    <row r="28" spans="2:26" ht="17.25">
      <c r="B28" s="328"/>
      <c r="C28" s="439" t="s">
        <v>568</v>
      </c>
      <c r="D28" s="487" t="s">
        <v>842</v>
      </c>
      <c r="E28" s="375">
        <v>1350</v>
      </c>
      <c r="F28" s="577"/>
      <c r="G28" s="329"/>
      <c r="H28" s="390"/>
      <c r="I28" s="484"/>
      <c r="J28" s="365"/>
      <c r="K28" s="333"/>
      <c r="L28" s="328"/>
      <c r="M28" s="390"/>
      <c r="N28" s="487"/>
      <c r="O28" s="375"/>
      <c r="P28" s="471"/>
      <c r="Q28" s="328"/>
      <c r="R28" s="430"/>
      <c r="S28" s="487"/>
      <c r="T28" s="375"/>
      <c r="U28" s="471"/>
      <c r="V28" s="394"/>
      <c r="W28" s="390"/>
      <c r="X28" s="376"/>
      <c r="Y28" s="375"/>
      <c r="Z28" s="330"/>
    </row>
    <row r="29" spans="2:26" ht="17.25">
      <c r="B29" s="328"/>
      <c r="C29" s="439" t="s">
        <v>569</v>
      </c>
      <c r="D29" s="487" t="s">
        <v>672</v>
      </c>
      <c r="E29" s="375">
        <v>550</v>
      </c>
      <c r="F29" s="577"/>
      <c r="G29" s="329"/>
      <c r="H29" s="390"/>
      <c r="I29" s="484"/>
      <c r="J29" s="365"/>
      <c r="K29" s="333"/>
      <c r="L29" s="328"/>
      <c r="M29" s="390"/>
      <c r="N29" s="487"/>
      <c r="O29" s="375"/>
      <c r="P29" s="471"/>
      <c r="Q29" s="328"/>
      <c r="R29" s="430"/>
      <c r="S29" s="487"/>
      <c r="T29" s="375"/>
      <c r="U29" s="388"/>
      <c r="V29" s="394"/>
      <c r="W29" s="390"/>
      <c r="X29" s="376"/>
      <c r="Y29" s="375"/>
      <c r="Z29" s="330"/>
    </row>
    <row r="30" spans="2:26" ht="17.25">
      <c r="B30" s="328"/>
      <c r="C30" s="439" t="s">
        <v>570</v>
      </c>
      <c r="D30" s="487" t="s">
        <v>672</v>
      </c>
      <c r="E30" s="375">
        <v>550</v>
      </c>
      <c r="F30" s="577"/>
      <c r="G30" s="329"/>
      <c r="H30" s="390"/>
      <c r="I30" s="484"/>
      <c r="J30" s="365"/>
      <c r="K30" s="333"/>
      <c r="L30" s="328"/>
      <c r="M30" s="390"/>
      <c r="N30" s="487"/>
      <c r="O30" s="375"/>
      <c r="P30" s="471"/>
      <c r="Q30" s="328"/>
      <c r="R30" s="430"/>
      <c r="S30" s="484"/>
      <c r="T30" s="365"/>
      <c r="U30" s="388"/>
      <c r="V30" s="366"/>
      <c r="W30" s="381"/>
      <c r="X30" s="364"/>
      <c r="Y30" s="365"/>
      <c r="Z30" s="330"/>
    </row>
    <row r="31" spans="2:26" ht="17.25">
      <c r="B31" s="328"/>
      <c r="C31" s="439" t="s">
        <v>571</v>
      </c>
      <c r="D31" s="487" t="s">
        <v>672</v>
      </c>
      <c r="E31" s="375">
        <v>700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75"/>
      <c r="P31" s="47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439" t="s">
        <v>572</v>
      </c>
      <c r="D32" s="487" t="s">
        <v>844</v>
      </c>
      <c r="E32" s="375">
        <v>1650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75"/>
      <c r="P32" s="47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439"/>
      <c r="D33" s="487"/>
      <c r="E33" s="375"/>
      <c r="F33" s="470"/>
      <c r="G33" s="329"/>
      <c r="H33" s="381"/>
      <c r="I33" s="484"/>
      <c r="J33" s="365"/>
      <c r="K33" s="333"/>
      <c r="L33" s="328"/>
      <c r="M33" s="390"/>
      <c r="N33" s="487"/>
      <c r="O33" s="375"/>
      <c r="P33" s="471"/>
      <c r="Q33" s="328"/>
      <c r="R33" s="390"/>
      <c r="S33" s="487"/>
      <c r="T33" s="375"/>
      <c r="U33" s="388"/>
      <c r="V33" s="394"/>
      <c r="W33" s="390"/>
      <c r="X33" s="376"/>
      <c r="Y33" s="375"/>
      <c r="Z33" s="330"/>
    </row>
    <row r="34" spans="2:26" ht="17.25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7.25" customHeight="1">
      <c r="B35" s="705" t="s">
        <v>3</v>
      </c>
      <c r="C35" s="874"/>
      <c r="D35" s="875"/>
      <c r="E35" s="452">
        <f>SUM(E25:E34)</f>
        <v>11500</v>
      </c>
      <c r="F35" s="453">
        <f>SUM(F25:F34)</f>
        <v>0</v>
      </c>
      <c r="G35" s="700" t="s">
        <v>3</v>
      </c>
      <c r="H35" s="700"/>
      <c r="I35" s="700"/>
      <c r="J35" s="452">
        <f>SUM(J25:J34)</f>
        <v>0</v>
      </c>
      <c r="K35" s="295">
        <f>SUM(K25:K34)</f>
        <v>0</v>
      </c>
      <c r="L35" s="705" t="s">
        <v>3</v>
      </c>
      <c r="M35" s="700"/>
      <c r="N35" s="700"/>
      <c r="O35" s="452">
        <f>SUM(O25:O34)</f>
        <v>2000</v>
      </c>
      <c r="P35" s="453">
        <f>SUM(P25:P34)</f>
        <v>0</v>
      </c>
      <c r="Q35" s="705" t="s">
        <v>3</v>
      </c>
      <c r="R35" s="700"/>
      <c r="S35" s="700"/>
      <c r="T35" s="452">
        <f>SUM(T25:T34)</f>
        <v>500</v>
      </c>
      <c r="U35" s="453">
        <f>SUM(U25:U34)</f>
        <v>0</v>
      </c>
      <c r="V35" s="700" t="s">
        <v>3</v>
      </c>
      <c r="W35" s="700"/>
      <c r="X35" s="700"/>
      <c r="Y35" s="452">
        <f>SUM(Y25:Y34)</f>
        <v>500</v>
      </c>
      <c r="Z35" s="453">
        <f>SUM(Z25:Z34)</f>
        <v>0</v>
      </c>
    </row>
    <row r="36" spans="2:30" s="4" customFormat="1" ht="13.5" customHeight="1">
      <c r="B36" s="226" t="s">
        <v>836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684" t="s">
        <v>837</v>
      </c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594"/>
      <c r="Z37" s="594"/>
      <c r="AA37" s="594"/>
      <c r="AB37" s="594"/>
      <c r="AC37" s="594"/>
    </row>
    <row r="38" spans="2:29" s="4" customFormat="1" ht="14.25" customHeight="1">
      <c r="B38" s="684" t="s">
        <v>834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594"/>
      <c r="Z38" s="594"/>
      <c r="AA38" s="594"/>
      <c r="AB38" s="594"/>
      <c r="AC38" s="594"/>
    </row>
    <row r="39" spans="2:29" s="4" customFormat="1" ht="13.5">
      <c r="B39" s="684" t="s">
        <v>835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693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681" t="str">
        <f>'岐阜県集計表'!O41</f>
        <v>（2020年8月現在）</v>
      </c>
      <c r="W41" s="682"/>
      <c r="X41" s="682"/>
      <c r="Y41" s="682"/>
      <c r="Z41" s="682"/>
    </row>
  </sheetData>
  <sheetProtection password="CCCF" sheet="1" selectLockedCells="1"/>
  <mergeCells count="61">
    <mergeCell ref="B37:X37"/>
    <mergeCell ref="B38:X38"/>
    <mergeCell ref="V24:Y24"/>
    <mergeCell ref="F14:G14"/>
    <mergeCell ref="Q15:T15"/>
    <mergeCell ref="O14:P14"/>
    <mergeCell ref="V35:X35"/>
    <mergeCell ref="B15:E15"/>
    <mergeCell ref="H14:I14"/>
    <mergeCell ref="O23:P23"/>
    <mergeCell ref="E2:F2"/>
    <mergeCell ref="G2:L2"/>
    <mergeCell ref="M2:N2"/>
    <mergeCell ref="O3:S3"/>
    <mergeCell ref="T3:U3"/>
    <mergeCell ref="Q5:T5"/>
    <mergeCell ref="F4:G4"/>
    <mergeCell ref="O4:P4"/>
    <mergeCell ref="G3:L3"/>
    <mergeCell ref="M3:N3"/>
    <mergeCell ref="V2:Z2"/>
    <mergeCell ref="V3:Y3"/>
    <mergeCell ref="T2:U2"/>
    <mergeCell ref="O2:S2"/>
    <mergeCell ref="E3:F3"/>
    <mergeCell ref="V15:Y15"/>
    <mergeCell ref="L15:O15"/>
    <mergeCell ref="G13:I13"/>
    <mergeCell ref="Q4:R4"/>
    <mergeCell ref="C4:E4"/>
    <mergeCell ref="V41:Z41"/>
    <mergeCell ref="G22:I22"/>
    <mergeCell ref="L22:N22"/>
    <mergeCell ref="Q22:S22"/>
    <mergeCell ref="V22:X22"/>
    <mergeCell ref="B39:X39"/>
    <mergeCell ref="C23:E23"/>
    <mergeCell ref="Q23:R23"/>
    <mergeCell ref="B35:D35"/>
    <mergeCell ref="G35:I35"/>
    <mergeCell ref="V5:Y5"/>
    <mergeCell ref="B5:E5"/>
    <mergeCell ref="G5:J5"/>
    <mergeCell ref="L5:O5"/>
    <mergeCell ref="V13:X13"/>
    <mergeCell ref="Q13:S13"/>
    <mergeCell ref="L13:N13"/>
    <mergeCell ref="H4:I4"/>
    <mergeCell ref="Q14:R14"/>
    <mergeCell ref="G15:J15"/>
    <mergeCell ref="B13:D13"/>
    <mergeCell ref="F23:G23"/>
    <mergeCell ref="B22:D22"/>
    <mergeCell ref="C14:E14"/>
    <mergeCell ref="L35:N35"/>
    <mergeCell ref="Q35:S35"/>
    <mergeCell ref="B24:E24"/>
    <mergeCell ref="H23:I23"/>
    <mergeCell ref="G24:J24"/>
    <mergeCell ref="L24:O24"/>
    <mergeCell ref="Q24:T24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K16">
    <cfRule type="expression" priority="15" dxfId="0" stopIfTrue="1">
      <formula>K16&gt;J16</formula>
    </cfRule>
  </conditionalFormatting>
  <conditionalFormatting sqref="K17">
    <cfRule type="expression" priority="14" dxfId="0" stopIfTrue="1">
      <formula>K17&gt;J17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6">
    <cfRule type="expression" priority="9" dxfId="0" stopIfTrue="1">
      <formula>P16&gt;O16</formula>
    </cfRule>
  </conditionalFormatting>
  <conditionalFormatting sqref="P25">
    <cfRule type="expression" priority="8" dxfId="0" stopIfTrue="1">
      <formula>P25&gt;O25</formula>
    </cfRule>
  </conditionalFormatting>
  <conditionalFormatting sqref="P26">
    <cfRule type="expression" priority="7" dxfId="0" stopIfTrue="1">
      <formula>P26&gt;O26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Z6">
    <cfRule type="expression" priority="4" dxfId="0" stopIfTrue="1">
      <formula>Z6&gt;Y6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operator="lessThanOrEqual" allowBlank="1" showInputMessage="1" showErrorMessage="1" sqref="R34:U34 M34:P34 U6:U11 J6:J11 M12:P12 R12:U12 P27:P33 P10:P11 J25:J33 O6:O11 O25:O33 U27:U33 B36:B40 C40:Z40 C36:Z36 E6:E12 W6:Y12 O16:O21 J16:J21 E16:E21 W16:Y21 U16:U21 P17:P21 E25:E34 W25:Y34"/>
    <dataValidation type="whole" operator="lessThanOrEqual" allowBlank="1" showInputMessage="1" showErrorMessage="1" sqref="V6:V12 V16:V21 V25:V34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0 F16:F19 F25:F32 K16:K17 P6:P9 P16 P25:P26 U25:U26 Z6 Z16:Z17 Z25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V42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7.875" style="316" customWidth="1"/>
    <col min="22" max="22" width="0.74609375" style="316" customWidth="1"/>
    <col min="23" max="23" width="13.125" style="316" customWidth="1"/>
    <col min="24" max="24" width="5.25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28.5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882">
        <f>SUM(O4+O24)</f>
        <v>0</v>
      </c>
      <c r="W3" s="883"/>
      <c r="X3" s="883"/>
      <c r="Y3" s="883"/>
      <c r="Z3" s="479" t="s">
        <v>2</v>
      </c>
    </row>
    <row r="4" spans="2:49" ht="32.25" customHeight="1">
      <c r="B4" s="317" t="s">
        <v>292</v>
      </c>
      <c r="C4" s="704" t="s">
        <v>577</v>
      </c>
      <c r="D4" s="704"/>
      <c r="E4" s="704"/>
      <c r="F4" s="702" t="s">
        <v>17</v>
      </c>
      <c r="G4" s="702"/>
      <c r="H4" s="703">
        <f>SUM(E23+J23+O23+T23+Y23)</f>
        <v>22000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SUM(F23+K23+P23+U23+Z23)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583" t="s">
        <v>578</v>
      </c>
      <c r="D6" s="486" t="s">
        <v>839</v>
      </c>
      <c r="E6" s="377">
        <v>2650</v>
      </c>
      <c r="F6" s="580"/>
      <c r="G6" s="318"/>
      <c r="H6" s="415"/>
      <c r="I6" s="485"/>
      <c r="J6" s="361"/>
      <c r="K6" s="423"/>
      <c r="L6" s="326"/>
      <c r="M6" s="424" t="s">
        <v>592</v>
      </c>
      <c r="N6" s="486" t="s">
        <v>347</v>
      </c>
      <c r="O6" s="377">
        <v>1200</v>
      </c>
      <c r="P6" s="580"/>
      <c r="Q6" s="326"/>
      <c r="R6" s="430" t="s">
        <v>585</v>
      </c>
      <c r="S6" s="484"/>
      <c r="T6" s="365">
        <v>250</v>
      </c>
      <c r="U6" s="580"/>
      <c r="V6" s="362"/>
      <c r="W6" s="380" t="s">
        <v>592</v>
      </c>
      <c r="X6" s="360"/>
      <c r="Y6" s="377">
        <v>1300</v>
      </c>
      <c r="Z6" s="580"/>
    </row>
    <row r="7" spans="2:26" ht="17.25">
      <c r="B7" s="328"/>
      <c r="C7" s="439" t="s">
        <v>579</v>
      </c>
      <c r="D7" s="487" t="s">
        <v>839</v>
      </c>
      <c r="E7" s="375">
        <v>1700</v>
      </c>
      <c r="F7" s="577"/>
      <c r="G7" s="329"/>
      <c r="H7" s="390"/>
      <c r="I7" s="484"/>
      <c r="J7" s="365"/>
      <c r="K7" s="333"/>
      <c r="L7" s="328"/>
      <c r="M7" s="390"/>
      <c r="N7" s="487"/>
      <c r="O7" s="365"/>
      <c r="P7" s="471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7.25">
      <c r="B8" s="328"/>
      <c r="C8" s="439" t="s">
        <v>580</v>
      </c>
      <c r="D8" s="487" t="s">
        <v>839</v>
      </c>
      <c r="E8" s="375">
        <v>1650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471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7.25">
      <c r="B9" s="328"/>
      <c r="C9" s="439" t="s">
        <v>581</v>
      </c>
      <c r="D9" s="487" t="s">
        <v>842</v>
      </c>
      <c r="E9" s="375">
        <v>3100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471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7.25">
      <c r="B10" s="328"/>
      <c r="C10" s="439" t="s">
        <v>582</v>
      </c>
      <c r="D10" s="487" t="s">
        <v>842</v>
      </c>
      <c r="E10" s="375">
        <v>1500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7.25">
      <c r="B11" s="328"/>
      <c r="C11" s="439" t="s">
        <v>583</v>
      </c>
      <c r="D11" s="487" t="s">
        <v>842</v>
      </c>
      <c r="E11" s="375">
        <v>1500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7.25">
      <c r="B12" s="328"/>
      <c r="C12" s="439" t="s">
        <v>584</v>
      </c>
      <c r="D12" s="487" t="s">
        <v>672</v>
      </c>
      <c r="E12" s="375">
        <v>600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7.25">
      <c r="B13" s="328"/>
      <c r="C13" s="439" t="s">
        <v>585</v>
      </c>
      <c r="D13" s="487" t="s">
        <v>676</v>
      </c>
      <c r="E13" s="375">
        <v>750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4"/>
      <c r="T13" s="365"/>
      <c r="U13" s="388"/>
      <c r="V13" s="366"/>
      <c r="W13" s="381"/>
      <c r="X13" s="364"/>
      <c r="Y13" s="365"/>
      <c r="Z13" s="330"/>
    </row>
    <row r="14" spans="2:26" ht="17.25">
      <c r="B14" s="328"/>
      <c r="C14" s="439" t="s">
        <v>586</v>
      </c>
      <c r="D14" s="487" t="s">
        <v>850</v>
      </c>
      <c r="E14" s="375">
        <v>2100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471"/>
      <c r="V14" s="366"/>
      <c r="W14" s="381"/>
      <c r="X14" s="364"/>
      <c r="Y14" s="365"/>
      <c r="Z14" s="330"/>
    </row>
    <row r="15" spans="2:26" ht="17.25">
      <c r="B15" s="328"/>
      <c r="C15" s="439" t="s">
        <v>587</v>
      </c>
      <c r="D15" s="487" t="s">
        <v>672</v>
      </c>
      <c r="E15" s="375">
        <v>950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4"/>
      <c r="T15" s="365"/>
      <c r="U15" s="388"/>
      <c r="V15" s="366"/>
      <c r="W15" s="381"/>
      <c r="X15" s="488"/>
      <c r="Y15" s="365"/>
      <c r="Z15" s="330"/>
    </row>
    <row r="16" spans="2:26" ht="17.25">
      <c r="B16" s="328"/>
      <c r="C16" s="439" t="s">
        <v>588</v>
      </c>
      <c r="D16" s="487" t="s">
        <v>672</v>
      </c>
      <c r="E16" s="375">
        <v>300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4"/>
      <c r="T16" s="365"/>
      <c r="U16" s="388"/>
      <c r="V16" s="366"/>
      <c r="W16" s="381"/>
      <c r="X16" s="364"/>
      <c r="Y16" s="365"/>
      <c r="Z16" s="330"/>
    </row>
    <row r="17" spans="2:26" ht="17.25">
      <c r="B17" s="328"/>
      <c r="C17" s="439" t="s">
        <v>589</v>
      </c>
      <c r="D17" s="487" t="s">
        <v>672</v>
      </c>
      <c r="E17" s="375">
        <v>300</v>
      </c>
      <c r="F17" s="577"/>
      <c r="G17" s="329"/>
      <c r="H17" s="390"/>
      <c r="I17" s="484"/>
      <c r="J17" s="365"/>
      <c r="K17" s="333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7.25">
      <c r="B18" s="328"/>
      <c r="C18" s="439" t="s">
        <v>590</v>
      </c>
      <c r="D18" s="487" t="s">
        <v>672</v>
      </c>
      <c r="E18" s="375">
        <v>1400</v>
      </c>
      <c r="F18" s="577"/>
      <c r="G18" s="329"/>
      <c r="H18" s="390"/>
      <c r="I18" s="484"/>
      <c r="J18" s="365"/>
      <c r="K18" s="333"/>
      <c r="L18" s="328"/>
      <c r="M18" s="390"/>
      <c r="N18" s="487"/>
      <c r="O18" s="365"/>
      <c r="P18" s="388"/>
      <c r="Q18" s="328"/>
      <c r="R18" s="430"/>
      <c r="S18" s="484"/>
      <c r="T18" s="365"/>
      <c r="U18" s="388"/>
      <c r="V18" s="366"/>
      <c r="W18" s="381"/>
      <c r="X18" s="364"/>
      <c r="Y18" s="365"/>
      <c r="Z18" s="330"/>
    </row>
    <row r="19" spans="2:26" ht="17.25">
      <c r="B19" s="328"/>
      <c r="C19" s="439" t="s">
        <v>591</v>
      </c>
      <c r="D19" s="487" t="s">
        <v>842</v>
      </c>
      <c r="E19" s="375">
        <v>750</v>
      </c>
      <c r="F19" s="577"/>
      <c r="G19" s="329"/>
      <c r="H19" s="390"/>
      <c r="I19" s="484"/>
      <c r="J19" s="365"/>
      <c r="K19" s="333"/>
      <c r="L19" s="328"/>
      <c r="M19" s="390"/>
      <c r="N19" s="487"/>
      <c r="O19" s="365"/>
      <c r="P19" s="388"/>
      <c r="Q19" s="328"/>
      <c r="R19" s="430"/>
      <c r="S19" s="484"/>
      <c r="T19" s="365"/>
      <c r="U19" s="388"/>
      <c r="V19" s="366"/>
      <c r="W19" s="381"/>
      <c r="X19" s="364"/>
      <c r="Y19" s="365"/>
      <c r="Z19" s="330"/>
    </row>
    <row r="20" spans="2:26" ht="17.25">
      <c r="B20" s="328"/>
      <c r="C20" s="439"/>
      <c r="D20" s="487"/>
      <c r="E20" s="375"/>
      <c r="F20" s="330"/>
      <c r="G20" s="329"/>
      <c r="H20" s="381"/>
      <c r="I20" s="484"/>
      <c r="J20" s="365"/>
      <c r="K20" s="333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7.25">
      <c r="B21" s="328"/>
      <c r="C21" s="439"/>
      <c r="D21" s="487"/>
      <c r="E21" s="375"/>
      <c r="F21" s="330"/>
      <c r="G21" s="329"/>
      <c r="H21" s="381"/>
      <c r="I21" s="484"/>
      <c r="J21" s="365"/>
      <c r="K21" s="333"/>
      <c r="L21" s="328"/>
      <c r="M21" s="390"/>
      <c r="N21" s="489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7.25">
      <c r="B22" s="442"/>
      <c r="C22" s="447"/>
      <c r="D22" s="589"/>
      <c r="E22" s="448"/>
      <c r="F22" s="444"/>
      <c r="G22" s="445"/>
      <c r="H22" s="434"/>
      <c r="I22" s="491"/>
      <c r="J22" s="446"/>
      <c r="K22" s="443"/>
      <c r="L22" s="442"/>
      <c r="M22" s="447"/>
      <c r="N22" s="451"/>
      <c r="O22" s="448"/>
      <c r="P22" s="449"/>
      <c r="Q22" s="442"/>
      <c r="R22" s="447"/>
      <c r="S22" s="451"/>
      <c r="T22" s="448"/>
      <c r="U22" s="449"/>
      <c r="V22" s="450"/>
      <c r="W22" s="447"/>
      <c r="X22" s="451"/>
      <c r="Y22" s="448"/>
      <c r="Z22" s="444"/>
    </row>
    <row r="23" spans="2:26" ht="17.25" customHeight="1">
      <c r="B23" s="705" t="s">
        <v>3</v>
      </c>
      <c r="C23" s="878"/>
      <c r="D23" s="879"/>
      <c r="E23" s="452">
        <f>SUM(E6:E22)</f>
        <v>19250</v>
      </c>
      <c r="F23" s="453">
        <f>SUM(F6:F22)</f>
        <v>0</v>
      </c>
      <c r="G23" s="700" t="s">
        <v>3</v>
      </c>
      <c r="H23" s="700"/>
      <c r="I23" s="700"/>
      <c r="J23" s="452">
        <f>SUM(J6:J22)</f>
        <v>0</v>
      </c>
      <c r="K23" s="295">
        <f>SUM(K6:K22)</f>
        <v>0</v>
      </c>
      <c r="L23" s="705" t="s">
        <v>3</v>
      </c>
      <c r="M23" s="700"/>
      <c r="N23" s="700"/>
      <c r="O23" s="452">
        <f>SUM(O6:O22)</f>
        <v>1200</v>
      </c>
      <c r="P23" s="453">
        <f>SUM(P6:P22)</f>
        <v>0</v>
      </c>
      <c r="Q23" s="705" t="s">
        <v>3</v>
      </c>
      <c r="R23" s="700"/>
      <c r="S23" s="700"/>
      <c r="T23" s="452">
        <f>SUM(T6:T22)</f>
        <v>250</v>
      </c>
      <c r="U23" s="453">
        <f>SUM(U6:U22)</f>
        <v>0</v>
      </c>
      <c r="V23" s="700" t="s">
        <v>3</v>
      </c>
      <c r="W23" s="700"/>
      <c r="X23" s="700"/>
      <c r="Y23" s="452">
        <f>SUM(Y6:Y22)</f>
        <v>1300</v>
      </c>
      <c r="Z23" s="453">
        <f>SUM(Z6:Z22)</f>
        <v>0</v>
      </c>
    </row>
    <row r="24" spans="2:49" ht="32.25" customHeight="1">
      <c r="B24" s="317" t="s">
        <v>292</v>
      </c>
      <c r="C24" s="704" t="s">
        <v>593</v>
      </c>
      <c r="D24" s="704"/>
      <c r="E24" s="704"/>
      <c r="F24" s="702" t="s">
        <v>17</v>
      </c>
      <c r="G24" s="702"/>
      <c r="H24" s="703">
        <f>SUM(E36+J36+O36+T36+Y36)</f>
        <v>10500</v>
      </c>
      <c r="I24" s="702"/>
      <c r="J24" s="160" t="s">
        <v>2</v>
      </c>
      <c r="K24" s="160" t="s">
        <v>275</v>
      </c>
      <c r="L24" s="161"/>
      <c r="M24" s="482" t="s">
        <v>274</v>
      </c>
      <c r="N24" s="161"/>
      <c r="O24" s="715">
        <f>SUM(F36+K36+P36+U36+Z36)</f>
        <v>0</v>
      </c>
      <c r="P24" s="716"/>
      <c r="Q24" s="717" t="s">
        <v>2</v>
      </c>
      <c r="R24" s="717"/>
      <c r="S24" s="317"/>
      <c r="T24" s="323"/>
      <c r="U24" s="323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</row>
    <row r="25" spans="2:26" ht="19.5" customHeight="1">
      <c r="B25" s="705" t="s">
        <v>278</v>
      </c>
      <c r="C25" s="700"/>
      <c r="D25" s="700"/>
      <c r="E25" s="700"/>
      <c r="F25" s="332" t="s">
        <v>276</v>
      </c>
      <c r="G25" s="700" t="s">
        <v>279</v>
      </c>
      <c r="H25" s="700"/>
      <c r="I25" s="700"/>
      <c r="J25" s="701"/>
      <c r="K25" s="319" t="s">
        <v>276</v>
      </c>
      <c r="L25" s="705" t="s">
        <v>280</v>
      </c>
      <c r="M25" s="700"/>
      <c r="N25" s="700"/>
      <c r="O25" s="700"/>
      <c r="P25" s="332" t="s">
        <v>276</v>
      </c>
      <c r="Q25" s="705" t="s">
        <v>351</v>
      </c>
      <c r="R25" s="700"/>
      <c r="S25" s="700"/>
      <c r="T25" s="700"/>
      <c r="U25" s="332" t="s">
        <v>276</v>
      </c>
      <c r="V25" s="700" t="s">
        <v>277</v>
      </c>
      <c r="W25" s="700"/>
      <c r="X25" s="700"/>
      <c r="Y25" s="701"/>
      <c r="Z25" s="321" t="s">
        <v>276</v>
      </c>
    </row>
    <row r="26" spans="2:26" ht="17.25">
      <c r="B26" s="326"/>
      <c r="C26" s="583" t="s">
        <v>595</v>
      </c>
      <c r="D26" s="486" t="s">
        <v>675</v>
      </c>
      <c r="E26" s="377">
        <v>1050</v>
      </c>
      <c r="F26" s="580"/>
      <c r="G26" s="318"/>
      <c r="H26" s="415"/>
      <c r="I26" s="485"/>
      <c r="J26" s="377"/>
      <c r="K26" s="423"/>
      <c r="L26" s="326"/>
      <c r="M26" s="424"/>
      <c r="N26" s="486"/>
      <c r="O26" s="377"/>
      <c r="P26" s="425"/>
      <c r="Q26" s="326"/>
      <c r="R26" s="426" t="s">
        <v>603</v>
      </c>
      <c r="S26" s="486" t="s">
        <v>291</v>
      </c>
      <c r="T26" s="441">
        <v>650</v>
      </c>
      <c r="U26" s="580"/>
      <c r="V26" s="399"/>
      <c r="W26" s="390" t="s">
        <v>598</v>
      </c>
      <c r="X26" s="376"/>
      <c r="Y26" s="375">
        <v>550</v>
      </c>
      <c r="Z26" s="580"/>
    </row>
    <row r="27" spans="2:26" ht="17.25">
      <c r="B27" s="328"/>
      <c r="C27" s="439" t="s">
        <v>596</v>
      </c>
      <c r="D27" s="487" t="s">
        <v>681</v>
      </c>
      <c r="E27" s="375">
        <v>400</v>
      </c>
      <c r="F27" s="577"/>
      <c r="G27" s="329"/>
      <c r="H27" s="390"/>
      <c r="I27" s="484"/>
      <c r="J27" s="375"/>
      <c r="K27" s="333"/>
      <c r="L27" s="328"/>
      <c r="M27" s="390"/>
      <c r="N27" s="487"/>
      <c r="O27" s="375"/>
      <c r="P27" s="388"/>
      <c r="Q27" s="328"/>
      <c r="R27" s="430"/>
      <c r="S27" s="487"/>
      <c r="T27" s="375"/>
      <c r="U27" s="388"/>
      <c r="V27" s="394"/>
      <c r="W27" s="390" t="s">
        <v>600</v>
      </c>
      <c r="X27" s="376"/>
      <c r="Y27" s="375">
        <v>150</v>
      </c>
      <c r="Z27" s="577"/>
    </row>
    <row r="28" spans="2:26" ht="17.25">
      <c r="B28" s="328"/>
      <c r="C28" s="439" t="s">
        <v>597</v>
      </c>
      <c r="D28" s="487" t="s">
        <v>842</v>
      </c>
      <c r="E28" s="375">
        <v>550</v>
      </c>
      <c r="F28" s="577"/>
      <c r="G28" s="329"/>
      <c r="H28" s="381"/>
      <c r="I28" s="484"/>
      <c r="J28" s="375"/>
      <c r="K28" s="333"/>
      <c r="L28" s="328"/>
      <c r="M28" s="390"/>
      <c r="N28" s="487"/>
      <c r="O28" s="37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39" t="s">
        <v>598</v>
      </c>
      <c r="D29" s="487" t="s">
        <v>842</v>
      </c>
      <c r="E29" s="375">
        <v>2000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388"/>
      <c r="Q29" s="328"/>
      <c r="R29" s="390"/>
      <c r="S29" s="487"/>
      <c r="T29" s="375"/>
      <c r="U29" s="388"/>
      <c r="V29" s="394"/>
      <c r="W29" s="390"/>
      <c r="X29" s="376"/>
      <c r="Y29" s="375"/>
      <c r="Z29" s="470"/>
    </row>
    <row r="30" spans="2:26" ht="17.25">
      <c r="B30" s="328"/>
      <c r="C30" s="439" t="s">
        <v>599</v>
      </c>
      <c r="D30" s="487" t="s">
        <v>842</v>
      </c>
      <c r="E30" s="375">
        <v>900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388"/>
      <c r="Q30" s="328"/>
      <c r="R30" s="390"/>
      <c r="S30" s="487"/>
      <c r="T30" s="375"/>
      <c r="U30" s="388"/>
      <c r="V30" s="394"/>
      <c r="W30" s="390"/>
      <c r="X30" s="376"/>
      <c r="Y30" s="375"/>
      <c r="Z30" s="470"/>
    </row>
    <row r="31" spans="2:26" ht="17.25">
      <c r="B31" s="328"/>
      <c r="C31" s="439" t="s">
        <v>600</v>
      </c>
      <c r="D31" s="487" t="s">
        <v>842</v>
      </c>
      <c r="E31" s="375">
        <v>2150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/>
      <c r="S31" s="487"/>
      <c r="T31" s="375"/>
      <c r="U31" s="388"/>
      <c r="V31" s="394"/>
      <c r="W31" s="390"/>
      <c r="X31" s="376"/>
      <c r="Y31" s="375"/>
      <c r="Z31" s="470"/>
    </row>
    <row r="32" spans="2:26" ht="17.25">
      <c r="B32" s="328"/>
      <c r="C32" s="439" t="s">
        <v>601</v>
      </c>
      <c r="D32" s="487" t="s">
        <v>679</v>
      </c>
      <c r="E32" s="375">
        <v>1050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65"/>
      <c r="P32" s="388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418" t="s">
        <v>602</v>
      </c>
      <c r="D33" s="484" t="s">
        <v>684</v>
      </c>
      <c r="E33" s="375">
        <v>1050</v>
      </c>
      <c r="F33" s="577"/>
      <c r="G33" s="329"/>
      <c r="H33" s="381"/>
      <c r="I33" s="484"/>
      <c r="J33" s="365"/>
      <c r="K33" s="333"/>
      <c r="L33" s="328"/>
      <c r="M33" s="390"/>
      <c r="N33" s="487"/>
      <c r="O33" s="365"/>
      <c r="P33" s="388"/>
      <c r="Q33" s="328"/>
      <c r="R33" s="390"/>
      <c r="S33" s="487"/>
      <c r="T33" s="375"/>
      <c r="U33" s="388"/>
      <c r="V33" s="394"/>
      <c r="W33" s="439"/>
      <c r="X33" s="376"/>
      <c r="Y33" s="375"/>
      <c r="Z33" s="330"/>
    </row>
    <row r="34" spans="2:26" ht="17.25">
      <c r="B34" s="328"/>
      <c r="C34" s="418"/>
      <c r="D34" s="475"/>
      <c r="E34" s="375"/>
      <c r="F34" s="330"/>
      <c r="G34" s="329"/>
      <c r="H34" s="390"/>
      <c r="I34" s="484"/>
      <c r="J34" s="365"/>
      <c r="K34" s="333"/>
      <c r="L34" s="328"/>
      <c r="M34" s="390"/>
      <c r="N34" s="487"/>
      <c r="O34" s="365"/>
      <c r="P34" s="388"/>
      <c r="Q34" s="328"/>
      <c r="R34" s="430"/>
      <c r="S34" s="484"/>
      <c r="T34" s="365"/>
      <c r="U34" s="388"/>
      <c r="V34" s="366"/>
      <c r="W34" s="381"/>
      <c r="X34" s="364"/>
      <c r="Y34" s="365"/>
      <c r="Z34" s="330"/>
    </row>
    <row r="35" spans="2:26" ht="17.25">
      <c r="B35" s="442"/>
      <c r="C35" s="454"/>
      <c r="D35" s="491"/>
      <c r="E35" s="448"/>
      <c r="F35" s="444"/>
      <c r="G35" s="445"/>
      <c r="H35" s="434"/>
      <c r="I35" s="494"/>
      <c r="J35" s="435"/>
      <c r="K35" s="443"/>
      <c r="L35" s="442"/>
      <c r="M35" s="447"/>
      <c r="N35" s="497"/>
      <c r="O35" s="435"/>
      <c r="P35" s="449"/>
      <c r="Q35" s="442"/>
      <c r="R35" s="447"/>
      <c r="S35" s="497"/>
      <c r="T35" s="448"/>
      <c r="U35" s="449"/>
      <c r="V35" s="450"/>
      <c r="W35" s="447"/>
      <c r="X35" s="451"/>
      <c r="Y35" s="448"/>
      <c r="Z35" s="444"/>
    </row>
    <row r="36" spans="2:26" ht="17.25" customHeight="1">
      <c r="B36" s="705" t="s">
        <v>3</v>
      </c>
      <c r="C36" s="874"/>
      <c r="D36" s="875"/>
      <c r="E36" s="452">
        <f>SUM(E26:E35)</f>
        <v>9150</v>
      </c>
      <c r="F36" s="453">
        <f>SUM(F26:F35)</f>
        <v>0</v>
      </c>
      <c r="G36" s="700" t="s">
        <v>3</v>
      </c>
      <c r="H36" s="700"/>
      <c r="I36" s="700"/>
      <c r="J36" s="452">
        <f>SUM(J26:J35)</f>
        <v>0</v>
      </c>
      <c r="K36" s="295">
        <f>SUM(K26:K35)</f>
        <v>0</v>
      </c>
      <c r="L36" s="705" t="s">
        <v>3</v>
      </c>
      <c r="M36" s="700"/>
      <c r="N36" s="700"/>
      <c r="O36" s="452">
        <f>SUM(O26:O35)</f>
        <v>0</v>
      </c>
      <c r="P36" s="453">
        <f>SUM(P26:P35)</f>
        <v>0</v>
      </c>
      <c r="Q36" s="705" t="s">
        <v>3</v>
      </c>
      <c r="R36" s="700"/>
      <c r="S36" s="700"/>
      <c r="T36" s="452">
        <f>SUM(T26:T35)</f>
        <v>650</v>
      </c>
      <c r="U36" s="453">
        <f>SUM(U26:U35)</f>
        <v>0</v>
      </c>
      <c r="V36" s="700" t="s">
        <v>3</v>
      </c>
      <c r="W36" s="700"/>
      <c r="X36" s="700"/>
      <c r="Y36" s="452">
        <f>SUM(Y26:Y35)</f>
        <v>700</v>
      </c>
      <c r="Z36" s="453">
        <f>SUM(Z26:Z35)</f>
        <v>0</v>
      </c>
    </row>
    <row r="37" spans="2:30" s="4" customFormat="1" ht="13.5" customHeight="1">
      <c r="B37" s="226" t="s">
        <v>836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684" t="s">
        <v>837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594"/>
      <c r="Z38" s="594"/>
      <c r="AA38" s="594"/>
      <c r="AB38" s="594"/>
      <c r="AC38" s="594"/>
    </row>
    <row r="39" spans="2:29" s="4" customFormat="1" ht="14.25" customHeight="1">
      <c r="B39" s="684" t="s">
        <v>834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594"/>
      <c r="Z39" s="594"/>
      <c r="AA39" s="594"/>
      <c r="AB39" s="594"/>
      <c r="AC39" s="594"/>
    </row>
    <row r="40" spans="2:29" s="4" customFormat="1" ht="13.5">
      <c r="B40" s="684" t="s">
        <v>835</v>
      </c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7" ht="16.5" customHeight="1">
      <c r="B42" s="316" t="s">
        <v>693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681" t="str">
        <f>'岐阜県集計表'!O41</f>
        <v>（2020年8月現在）</v>
      </c>
      <c r="W42" s="682"/>
      <c r="X42" s="682"/>
      <c r="Y42" s="682"/>
      <c r="Z42" s="682"/>
      <c r="AA42" s="473"/>
    </row>
    <row r="43" ht="16.5" customHeight="1"/>
  </sheetData>
  <sheetProtection password="CCCF" sheet="1" selectLockedCells="1"/>
  <mergeCells count="46">
    <mergeCell ref="B38:X38"/>
    <mergeCell ref="B39:X39"/>
    <mergeCell ref="B40:X40"/>
    <mergeCell ref="V5:Y5"/>
    <mergeCell ref="V36:X36"/>
    <mergeCell ref="G25:J25"/>
    <mergeCell ref="V25:Y25"/>
    <mergeCell ref="L5:O5"/>
    <mergeCell ref="Q5:T5"/>
    <mergeCell ref="B25:E25"/>
    <mergeCell ref="C4:E4"/>
    <mergeCell ref="B5:E5"/>
    <mergeCell ref="G5:J5"/>
    <mergeCell ref="E2:F2"/>
    <mergeCell ref="M2:N2"/>
    <mergeCell ref="Q36:S36"/>
    <mergeCell ref="L25:O25"/>
    <mergeCell ref="C24:E24"/>
    <mergeCell ref="B36:D36"/>
    <mergeCell ref="B23:D23"/>
    <mergeCell ref="Q25:T25"/>
    <mergeCell ref="G23:I23"/>
    <mergeCell ref="L23:N23"/>
    <mergeCell ref="Q23:S23"/>
    <mergeCell ref="G36:I36"/>
    <mergeCell ref="L36:N36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G2:L2"/>
    <mergeCell ref="Q4:R4"/>
    <mergeCell ref="F24:G24"/>
    <mergeCell ref="H24:I24"/>
    <mergeCell ref="O24:P24"/>
    <mergeCell ref="Q24:R24"/>
    <mergeCell ref="V42:Z42"/>
    <mergeCell ref="F4:G4"/>
    <mergeCell ref="H4:I4"/>
    <mergeCell ref="O4:P4"/>
    <mergeCell ref="V23:X23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6">
    <cfRule type="expression" priority="14" dxfId="0" stopIfTrue="1">
      <formula>F26&gt;E26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F30">
    <cfRule type="expression" priority="10" dxfId="0" stopIfTrue="1">
      <formula>F30&gt;E30</formula>
    </cfRule>
  </conditionalFormatting>
  <conditionalFormatting sqref="F31">
    <cfRule type="expression" priority="9" dxfId="0" stopIfTrue="1">
      <formula>F31&gt;E31</formula>
    </cfRule>
  </conditionalFormatting>
  <conditionalFormatting sqref="F32">
    <cfRule type="expression" priority="8" dxfId="0" stopIfTrue="1">
      <formula>F32&gt;E32</formula>
    </cfRule>
  </conditionalFormatting>
  <conditionalFormatting sqref="F33">
    <cfRule type="expression" priority="7" dxfId="0" stopIfTrue="1">
      <formula>F33&gt;E33</formula>
    </cfRule>
  </conditionalFormatting>
  <conditionalFormatting sqref="P6">
    <cfRule type="expression" priority="6" dxfId="0" stopIfTrue="1">
      <formula>P6&gt;O6</formula>
    </cfRule>
  </conditionalFormatting>
  <conditionalFormatting sqref="U6">
    <cfRule type="expression" priority="5" dxfId="0" stopIfTrue="1">
      <formula>U6&gt;T6</formula>
    </cfRule>
  </conditionalFormatting>
  <conditionalFormatting sqref="U26">
    <cfRule type="expression" priority="4" dxfId="0" stopIfTrue="1">
      <formula>U26&gt;T26</formula>
    </cfRule>
  </conditionalFormatting>
  <conditionalFormatting sqref="Z6">
    <cfRule type="expression" priority="3" dxfId="0" stopIfTrue="1">
      <formula>Z6&gt;Y6</formula>
    </cfRule>
  </conditionalFormatting>
  <conditionalFormatting sqref="Z26">
    <cfRule type="expression" priority="2" dxfId="0" stopIfTrue="1">
      <formula>Z26&gt;Y26</formula>
    </cfRule>
  </conditionalFormatting>
  <conditionalFormatting sqref="Z27">
    <cfRule type="expression" priority="1" dxfId="0" stopIfTrue="1">
      <formula>Z27&gt;Y27</formula>
    </cfRule>
  </conditionalFormatting>
  <dataValidations count="3">
    <dataValidation type="whole" operator="lessThanOrEqual" allowBlank="1" showInputMessage="1" showErrorMessage="1" sqref="V6:V22 V26:V35">
      <formula1>O6</formula1>
    </dataValidation>
    <dataValidation operator="lessThanOrEqual" allowBlank="1" showInputMessage="1" showErrorMessage="1" sqref="W6:Y22 U7:U21 M22:P22 R22:U22 P7:P21 E26:E35 J26:J35 O26:P35 W26:Y35 J6:J21 E6:E22 O6:O21 U27:U35 B37:B41 C41:Z41 C37:Z37"/>
    <dataValidation errorStyle="warning" type="custom" allowBlank="1" showInputMessage="1" showErrorMessage="1" errorTitle="折込数オーバー" error="入力した折込数が満数を超えている、または50枚単位ではありません。" sqref="F6:F19 F26:F33 P6 U6 U26 Z6 Z26:Z27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V3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1.125" style="316" customWidth="1"/>
    <col min="24" max="24" width="3.00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33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882">
        <f>SUM(O4+O20)</f>
        <v>0</v>
      </c>
      <c r="W3" s="883"/>
      <c r="X3" s="883"/>
      <c r="Y3" s="883"/>
      <c r="Z3" s="479" t="s">
        <v>2</v>
      </c>
    </row>
    <row r="4" spans="2:49" ht="32.25" customHeight="1">
      <c r="B4" s="317" t="s">
        <v>292</v>
      </c>
      <c r="C4" s="704" t="s">
        <v>594</v>
      </c>
      <c r="D4" s="704"/>
      <c r="E4" s="704"/>
      <c r="F4" s="702" t="s">
        <v>17</v>
      </c>
      <c r="G4" s="702"/>
      <c r="H4" s="703">
        <f>SUM(E19+J19+O19+T19+Y19)</f>
        <v>24650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SUM(F19+K19+P19+U19+Z19)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421" t="s">
        <v>605</v>
      </c>
      <c r="D6" s="486" t="s">
        <v>668</v>
      </c>
      <c r="E6" s="377">
        <v>10500</v>
      </c>
      <c r="F6" s="580"/>
      <c r="G6" s="318"/>
      <c r="H6" s="424"/>
      <c r="I6" s="486"/>
      <c r="J6" s="377"/>
      <c r="K6" s="579"/>
      <c r="L6" s="326"/>
      <c r="M6" s="424" t="s">
        <v>616</v>
      </c>
      <c r="N6" s="486"/>
      <c r="O6" s="377">
        <v>650</v>
      </c>
      <c r="P6" s="580"/>
      <c r="Q6" s="326"/>
      <c r="R6" s="426" t="s">
        <v>605</v>
      </c>
      <c r="S6" s="485"/>
      <c r="T6" s="441">
        <v>1950</v>
      </c>
      <c r="U6" s="580"/>
      <c r="V6" s="362"/>
      <c r="W6" s="381" t="s">
        <v>851</v>
      </c>
      <c r="X6" s="364"/>
      <c r="Y6" s="375">
        <v>1050</v>
      </c>
      <c r="Z6" s="580"/>
    </row>
    <row r="7" spans="2:26" ht="17.25">
      <c r="B7" s="328"/>
      <c r="C7" s="418" t="s">
        <v>606</v>
      </c>
      <c r="D7" s="487" t="s">
        <v>668</v>
      </c>
      <c r="E7" s="375">
        <v>1650</v>
      </c>
      <c r="F7" s="577"/>
      <c r="G7" s="329"/>
      <c r="H7" s="390"/>
      <c r="I7" s="484"/>
      <c r="J7" s="365"/>
      <c r="K7" s="333"/>
      <c r="L7" s="328"/>
      <c r="M7" s="390" t="s">
        <v>617</v>
      </c>
      <c r="N7" s="487"/>
      <c r="O7" s="375">
        <v>600</v>
      </c>
      <c r="P7" s="577"/>
      <c r="Q7" s="328"/>
      <c r="R7" s="430"/>
      <c r="S7" s="484"/>
      <c r="T7" s="365"/>
      <c r="U7" s="388"/>
      <c r="V7" s="366"/>
      <c r="W7" s="381"/>
      <c r="X7" s="364"/>
      <c r="Y7" s="375"/>
      <c r="Z7" s="330"/>
    </row>
    <row r="8" spans="2:26" ht="17.25">
      <c r="B8" s="328"/>
      <c r="C8" s="418" t="s">
        <v>607</v>
      </c>
      <c r="D8" s="487" t="s">
        <v>668</v>
      </c>
      <c r="E8" s="375">
        <v>1600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388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7.25">
      <c r="B9" s="328"/>
      <c r="C9" s="418" t="s">
        <v>608</v>
      </c>
      <c r="D9" s="487" t="s">
        <v>774</v>
      </c>
      <c r="E9" s="375">
        <v>550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388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7.25">
      <c r="B10" s="328"/>
      <c r="C10" s="418" t="s">
        <v>609</v>
      </c>
      <c r="D10" s="484" t="s">
        <v>679</v>
      </c>
      <c r="E10" s="375">
        <v>650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7.25">
      <c r="B11" s="328"/>
      <c r="C11" s="418" t="s">
        <v>610</v>
      </c>
      <c r="D11" s="484" t="s">
        <v>679</v>
      </c>
      <c r="E11" s="375">
        <v>900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7.25">
      <c r="B12" s="328"/>
      <c r="C12" s="418" t="s">
        <v>611</v>
      </c>
      <c r="D12" s="484" t="s">
        <v>679</v>
      </c>
      <c r="E12" s="375">
        <v>650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7.25">
      <c r="B13" s="328"/>
      <c r="C13" s="418" t="s">
        <v>612</v>
      </c>
      <c r="D13" s="484" t="s">
        <v>842</v>
      </c>
      <c r="E13" s="375">
        <v>1150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7"/>
      <c r="T13" s="375"/>
      <c r="U13" s="388"/>
      <c r="V13" s="366"/>
      <c r="W13" s="381"/>
      <c r="X13" s="364"/>
      <c r="Y13" s="365"/>
      <c r="Z13" s="330"/>
    </row>
    <row r="14" spans="2:26" ht="17.25">
      <c r="B14" s="328"/>
      <c r="C14" s="418" t="s">
        <v>613</v>
      </c>
      <c r="D14" s="484" t="s">
        <v>853</v>
      </c>
      <c r="E14" s="375">
        <v>1750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388"/>
      <c r="V14" s="366"/>
      <c r="W14" s="381"/>
      <c r="X14" s="364"/>
      <c r="Y14" s="365"/>
      <c r="Z14" s="330"/>
    </row>
    <row r="15" spans="2:26" ht="17.25">
      <c r="B15" s="328"/>
      <c r="C15" s="418" t="s">
        <v>614</v>
      </c>
      <c r="D15" s="484" t="s">
        <v>679</v>
      </c>
      <c r="E15" s="375">
        <v>550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7"/>
      <c r="T15" s="375"/>
      <c r="U15" s="388"/>
      <c r="V15" s="366"/>
      <c r="W15" s="381"/>
      <c r="X15" s="364"/>
      <c r="Y15" s="365"/>
      <c r="Z15" s="330"/>
    </row>
    <row r="16" spans="2:26" ht="17.25">
      <c r="B16" s="328"/>
      <c r="C16" s="418" t="s">
        <v>615</v>
      </c>
      <c r="D16" s="484" t="s">
        <v>850</v>
      </c>
      <c r="E16" s="375">
        <v>450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7"/>
      <c r="T16" s="365"/>
      <c r="U16" s="388"/>
      <c r="V16" s="366"/>
      <c r="W16" s="884"/>
      <c r="X16" s="885"/>
      <c r="Y16" s="365"/>
      <c r="Z16" s="330"/>
    </row>
    <row r="17" spans="2:26" ht="17.25">
      <c r="B17" s="328"/>
      <c r="C17" s="418"/>
      <c r="D17" s="484"/>
      <c r="E17" s="365"/>
      <c r="F17" s="330"/>
      <c r="G17" s="329"/>
      <c r="H17" s="381"/>
      <c r="I17" s="484"/>
      <c r="J17" s="365"/>
      <c r="K17" s="333"/>
      <c r="L17" s="328"/>
      <c r="M17" s="390"/>
      <c r="N17" s="489"/>
      <c r="O17" s="36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442"/>
      <c r="C18" s="434"/>
      <c r="D18" s="491"/>
      <c r="E18" s="435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5" t="s">
        <v>3</v>
      </c>
      <c r="C19" s="874"/>
      <c r="D19" s="875"/>
      <c r="E19" s="452">
        <f>SUM(E6:E18)</f>
        <v>20400</v>
      </c>
      <c r="F19" s="453">
        <f>SUM(F6:F18)</f>
        <v>0</v>
      </c>
      <c r="G19" s="700" t="s">
        <v>3</v>
      </c>
      <c r="H19" s="700"/>
      <c r="I19" s="700"/>
      <c r="J19" s="452">
        <f>SUM(J6:J18)</f>
        <v>0</v>
      </c>
      <c r="K19" s="295">
        <f>SUM(K6:K18)</f>
        <v>0</v>
      </c>
      <c r="L19" s="705" t="s">
        <v>3</v>
      </c>
      <c r="M19" s="700"/>
      <c r="N19" s="700"/>
      <c r="O19" s="452">
        <f>SUM(O6:O18)</f>
        <v>1250</v>
      </c>
      <c r="P19" s="453">
        <f>SUM(P6:P18)</f>
        <v>0</v>
      </c>
      <c r="Q19" s="705" t="s">
        <v>3</v>
      </c>
      <c r="R19" s="700"/>
      <c r="S19" s="700"/>
      <c r="T19" s="452">
        <f>SUM(T6:T18)</f>
        <v>1950</v>
      </c>
      <c r="U19" s="453">
        <f>SUM(U6:U18)</f>
        <v>0</v>
      </c>
      <c r="V19" s="700" t="s">
        <v>3</v>
      </c>
      <c r="W19" s="700"/>
      <c r="X19" s="700"/>
      <c r="Y19" s="452">
        <f>SUM(Y6:Y18)</f>
        <v>1050</v>
      </c>
      <c r="Z19" s="453">
        <f>SUM(Z6:Z18)</f>
        <v>0</v>
      </c>
    </row>
    <row r="20" spans="2:49" ht="32.25" customHeight="1">
      <c r="B20" s="317" t="s">
        <v>292</v>
      </c>
      <c r="C20" s="704" t="s">
        <v>604</v>
      </c>
      <c r="D20" s="704"/>
      <c r="E20" s="704"/>
      <c r="F20" s="702" t="s">
        <v>17</v>
      </c>
      <c r="G20" s="702"/>
      <c r="H20" s="703">
        <f>SUM(E31+J31+O31+T31+Y31)</f>
        <v>7800</v>
      </c>
      <c r="I20" s="702"/>
      <c r="J20" s="160" t="s">
        <v>2</v>
      </c>
      <c r="K20" s="160" t="s">
        <v>275</v>
      </c>
      <c r="L20" s="161"/>
      <c r="M20" s="482" t="s">
        <v>274</v>
      </c>
      <c r="N20" s="161"/>
      <c r="O20" s="715">
        <f>SUM(F31+K31+P31+U31+Z31)</f>
        <v>0</v>
      </c>
      <c r="P20" s="716"/>
      <c r="Q20" s="717" t="s">
        <v>2</v>
      </c>
      <c r="R20" s="717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5" t="s">
        <v>278</v>
      </c>
      <c r="C21" s="700"/>
      <c r="D21" s="700"/>
      <c r="E21" s="700"/>
      <c r="F21" s="332" t="s">
        <v>276</v>
      </c>
      <c r="G21" s="700" t="s">
        <v>279</v>
      </c>
      <c r="H21" s="700"/>
      <c r="I21" s="700"/>
      <c r="J21" s="701"/>
      <c r="K21" s="319" t="s">
        <v>276</v>
      </c>
      <c r="L21" s="705" t="s">
        <v>280</v>
      </c>
      <c r="M21" s="700"/>
      <c r="N21" s="700"/>
      <c r="O21" s="700"/>
      <c r="P21" s="332" t="s">
        <v>276</v>
      </c>
      <c r="Q21" s="705" t="s">
        <v>351</v>
      </c>
      <c r="R21" s="700"/>
      <c r="S21" s="700"/>
      <c r="T21" s="700"/>
      <c r="U21" s="332" t="s">
        <v>276</v>
      </c>
      <c r="V21" s="700" t="s">
        <v>277</v>
      </c>
      <c r="W21" s="700"/>
      <c r="X21" s="700"/>
      <c r="Y21" s="701"/>
      <c r="Z21" s="321" t="s">
        <v>276</v>
      </c>
    </row>
    <row r="22" spans="2:26" ht="17.25">
      <c r="B22" s="326"/>
      <c r="C22" s="421" t="s">
        <v>618</v>
      </c>
      <c r="D22" s="485" t="s">
        <v>844</v>
      </c>
      <c r="E22" s="377">
        <v>1900</v>
      </c>
      <c r="F22" s="580"/>
      <c r="G22" s="318"/>
      <c r="H22" s="424"/>
      <c r="I22" s="486"/>
      <c r="J22" s="377"/>
      <c r="K22" s="579"/>
      <c r="L22" s="326"/>
      <c r="M22" s="424"/>
      <c r="N22" s="486"/>
      <c r="O22" s="377"/>
      <c r="P22" s="579"/>
      <c r="Q22" s="326"/>
      <c r="R22" s="424" t="s">
        <v>618</v>
      </c>
      <c r="S22" s="486" t="s">
        <v>682</v>
      </c>
      <c r="T22" s="377">
        <v>1250</v>
      </c>
      <c r="U22" s="580"/>
      <c r="V22" s="399"/>
      <c r="W22" s="390" t="s">
        <v>625</v>
      </c>
      <c r="X22" s="376"/>
      <c r="Y22" s="375">
        <v>150</v>
      </c>
      <c r="Z22" s="580"/>
    </row>
    <row r="23" spans="2:26" ht="17.25">
      <c r="B23" s="328"/>
      <c r="C23" s="418" t="s">
        <v>619</v>
      </c>
      <c r="D23" s="484" t="s">
        <v>679</v>
      </c>
      <c r="E23" s="375">
        <v>100</v>
      </c>
      <c r="F23" s="577"/>
      <c r="G23" s="329"/>
      <c r="H23" s="390"/>
      <c r="I23" s="484"/>
      <c r="J23" s="375"/>
      <c r="K23" s="333"/>
      <c r="L23" s="328"/>
      <c r="M23" s="390"/>
      <c r="N23" s="499"/>
      <c r="O23" s="375"/>
      <c r="P23" s="388"/>
      <c r="Q23" s="328"/>
      <c r="R23" s="430"/>
      <c r="S23" s="487"/>
      <c r="T23" s="375"/>
      <c r="U23" s="388"/>
      <c r="V23" s="394"/>
      <c r="W23" s="390" t="s">
        <v>621</v>
      </c>
      <c r="X23" s="376"/>
      <c r="Y23" s="375">
        <v>100</v>
      </c>
      <c r="Z23" s="577"/>
    </row>
    <row r="24" spans="2:26" ht="17.25">
      <c r="B24" s="328"/>
      <c r="C24" s="418" t="s">
        <v>620</v>
      </c>
      <c r="D24" s="484" t="s">
        <v>842</v>
      </c>
      <c r="E24" s="375">
        <v>3600</v>
      </c>
      <c r="F24" s="577"/>
      <c r="G24" s="329"/>
      <c r="H24" s="381"/>
      <c r="I24" s="484"/>
      <c r="J24" s="375"/>
      <c r="K24" s="333"/>
      <c r="L24" s="328"/>
      <c r="M24" s="390"/>
      <c r="N24" s="499"/>
      <c r="O24" s="375"/>
      <c r="P24" s="388"/>
      <c r="Q24" s="328"/>
      <c r="R24" s="390"/>
      <c r="S24" s="487"/>
      <c r="T24" s="375"/>
      <c r="U24" s="388"/>
      <c r="V24" s="394"/>
      <c r="W24" s="390"/>
      <c r="X24" s="376"/>
      <c r="Y24" s="375"/>
      <c r="Z24" s="470"/>
    </row>
    <row r="25" spans="2:26" ht="17.25">
      <c r="B25" s="328"/>
      <c r="C25" s="418" t="s">
        <v>621</v>
      </c>
      <c r="D25" s="484" t="s">
        <v>679</v>
      </c>
      <c r="E25" s="375">
        <v>350</v>
      </c>
      <c r="F25" s="577"/>
      <c r="G25" s="329"/>
      <c r="H25" s="381"/>
      <c r="I25" s="484"/>
      <c r="J25" s="365"/>
      <c r="K25" s="333"/>
      <c r="L25" s="328"/>
      <c r="M25" s="390"/>
      <c r="N25" s="499"/>
      <c r="O25" s="365"/>
      <c r="P25" s="388"/>
      <c r="Q25" s="328"/>
      <c r="R25" s="390"/>
      <c r="S25" s="487"/>
      <c r="T25" s="375"/>
      <c r="U25" s="388"/>
      <c r="V25" s="394"/>
      <c r="W25" s="390"/>
      <c r="X25" s="376"/>
      <c r="Y25" s="375"/>
      <c r="Z25" s="470"/>
    </row>
    <row r="26" spans="2:26" ht="17.25">
      <c r="B26" s="328"/>
      <c r="C26" s="418" t="s">
        <v>622</v>
      </c>
      <c r="D26" s="484" t="s">
        <v>679</v>
      </c>
      <c r="E26" s="375">
        <v>150</v>
      </c>
      <c r="F26" s="577"/>
      <c r="G26" s="329"/>
      <c r="H26" s="381"/>
      <c r="I26" s="484"/>
      <c r="J26" s="365"/>
      <c r="K26" s="333"/>
      <c r="L26" s="328"/>
      <c r="M26" s="390"/>
      <c r="N26" s="499"/>
      <c r="O26" s="365"/>
      <c r="P26" s="388"/>
      <c r="Q26" s="328"/>
      <c r="R26" s="390"/>
      <c r="S26" s="487"/>
      <c r="T26" s="375"/>
      <c r="U26" s="388"/>
      <c r="V26" s="394"/>
      <c r="W26" s="390"/>
      <c r="X26" s="376"/>
      <c r="Y26" s="375"/>
      <c r="Z26" s="330"/>
    </row>
    <row r="27" spans="2:26" ht="17.25">
      <c r="B27" s="328"/>
      <c r="C27" s="418" t="s">
        <v>623</v>
      </c>
      <c r="D27" s="484" t="s">
        <v>685</v>
      </c>
      <c r="E27" s="375">
        <v>100</v>
      </c>
      <c r="F27" s="577"/>
      <c r="G27" s="329"/>
      <c r="H27" s="381"/>
      <c r="I27" s="484"/>
      <c r="J27" s="365"/>
      <c r="K27" s="333"/>
      <c r="L27" s="328"/>
      <c r="M27" s="390"/>
      <c r="N27" s="487"/>
      <c r="O27" s="365"/>
      <c r="P27" s="388"/>
      <c r="Q27" s="328"/>
      <c r="R27" s="390"/>
      <c r="S27" s="487"/>
      <c r="T27" s="375"/>
      <c r="U27" s="388"/>
      <c r="V27" s="394"/>
      <c r="W27" s="390"/>
      <c r="X27" s="376"/>
      <c r="Y27" s="375"/>
      <c r="Z27" s="330"/>
    </row>
    <row r="28" spans="2:26" ht="17.25">
      <c r="B28" s="328"/>
      <c r="C28" s="418" t="s">
        <v>624</v>
      </c>
      <c r="D28" s="484" t="s">
        <v>685</v>
      </c>
      <c r="E28" s="375">
        <v>100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18"/>
      <c r="D29" s="475"/>
      <c r="E29" s="375"/>
      <c r="F29" s="330"/>
      <c r="G29" s="329"/>
      <c r="H29" s="390"/>
      <c r="I29" s="484"/>
      <c r="J29" s="365"/>
      <c r="K29" s="333"/>
      <c r="L29" s="328"/>
      <c r="M29" s="390"/>
      <c r="N29" s="487"/>
      <c r="O29" s="365"/>
      <c r="P29" s="388"/>
      <c r="Q29" s="328"/>
      <c r="R29" s="430"/>
      <c r="S29" s="484"/>
      <c r="T29" s="365"/>
      <c r="U29" s="388"/>
      <c r="V29" s="366"/>
      <c r="W29" s="381"/>
      <c r="X29" s="364"/>
      <c r="Y29" s="365"/>
      <c r="Z29" s="330"/>
    </row>
    <row r="30" spans="2:26" ht="17.25">
      <c r="B30" s="442"/>
      <c r="C30" s="454"/>
      <c r="D30" s="491"/>
      <c r="E30" s="448"/>
      <c r="F30" s="444"/>
      <c r="G30" s="445"/>
      <c r="H30" s="434"/>
      <c r="I30" s="494"/>
      <c r="J30" s="435"/>
      <c r="K30" s="443"/>
      <c r="L30" s="442"/>
      <c r="M30" s="447"/>
      <c r="N30" s="497"/>
      <c r="O30" s="435"/>
      <c r="P30" s="449"/>
      <c r="Q30" s="442"/>
      <c r="R30" s="447"/>
      <c r="S30" s="497"/>
      <c r="T30" s="448"/>
      <c r="U30" s="449"/>
      <c r="V30" s="450"/>
      <c r="W30" s="447"/>
      <c r="X30" s="451"/>
      <c r="Y30" s="448"/>
      <c r="Z30" s="444"/>
    </row>
    <row r="31" spans="2:26" ht="17.25" customHeight="1">
      <c r="B31" s="705" t="s">
        <v>3</v>
      </c>
      <c r="C31" s="874"/>
      <c r="D31" s="875"/>
      <c r="E31" s="452">
        <f>SUM(E22:E30)</f>
        <v>6300</v>
      </c>
      <c r="F31" s="453">
        <f>SUM(F22:F30)</f>
        <v>0</v>
      </c>
      <c r="G31" s="700" t="s">
        <v>3</v>
      </c>
      <c r="H31" s="700"/>
      <c r="I31" s="700"/>
      <c r="J31" s="452">
        <f>SUM(J22:J30)</f>
        <v>0</v>
      </c>
      <c r="K31" s="295">
        <f>SUM(K22:K30)</f>
        <v>0</v>
      </c>
      <c r="L31" s="705" t="s">
        <v>3</v>
      </c>
      <c r="M31" s="700"/>
      <c r="N31" s="701"/>
      <c r="O31" s="452"/>
      <c r="P31" s="453"/>
      <c r="Q31" s="705" t="s">
        <v>3</v>
      </c>
      <c r="R31" s="700"/>
      <c r="S31" s="700"/>
      <c r="T31" s="452">
        <f>SUM(T22:T30)</f>
        <v>1250</v>
      </c>
      <c r="U31" s="453">
        <f>SUM(U22:U30)</f>
        <v>0</v>
      </c>
      <c r="V31" s="700" t="s">
        <v>3</v>
      </c>
      <c r="W31" s="700"/>
      <c r="X31" s="700"/>
      <c r="Y31" s="452">
        <f>SUM(Y22:Y30)</f>
        <v>250</v>
      </c>
      <c r="Z31" s="453">
        <f>SUM(Z22:Z30)</f>
        <v>0</v>
      </c>
    </row>
    <row r="32" spans="2:30" s="4" customFormat="1" ht="13.5" customHeight="1">
      <c r="B32" s="226" t="s">
        <v>836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684" t="s">
        <v>837</v>
      </c>
      <c r="C33" s="686"/>
      <c r="D33" s="686"/>
      <c r="E33" s="686"/>
      <c r="F33" s="686"/>
      <c r="G33" s="686"/>
      <c r="H33" s="686"/>
      <c r="I33" s="686"/>
      <c r="J33" s="686"/>
      <c r="K33" s="686"/>
      <c r="L33" s="686"/>
      <c r="M33" s="686"/>
      <c r="N33" s="686"/>
      <c r="O33" s="686"/>
      <c r="P33" s="686"/>
      <c r="Q33" s="686"/>
      <c r="R33" s="686"/>
      <c r="S33" s="686"/>
      <c r="T33" s="686"/>
      <c r="U33" s="686"/>
      <c r="V33" s="686"/>
      <c r="W33" s="686"/>
      <c r="X33" s="686"/>
      <c r="Y33" s="594"/>
      <c r="Z33" s="594"/>
      <c r="AA33" s="594"/>
      <c r="AB33" s="594"/>
      <c r="AC33" s="594"/>
    </row>
    <row r="34" spans="2:29" s="4" customFormat="1" ht="14.25" customHeight="1">
      <c r="B34" s="684" t="s">
        <v>834</v>
      </c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686"/>
      <c r="N34" s="686"/>
      <c r="O34" s="686"/>
      <c r="P34" s="686"/>
      <c r="Q34" s="686"/>
      <c r="R34" s="686"/>
      <c r="S34" s="686"/>
      <c r="T34" s="686"/>
      <c r="U34" s="686"/>
      <c r="V34" s="686"/>
      <c r="W34" s="686"/>
      <c r="X34" s="686"/>
      <c r="Y34" s="594"/>
      <c r="Z34" s="594"/>
      <c r="AA34" s="594"/>
      <c r="AB34" s="594"/>
      <c r="AC34" s="594"/>
    </row>
    <row r="35" spans="2:29" s="4" customFormat="1" ht="13.5">
      <c r="B35" s="684" t="s">
        <v>835</v>
      </c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7" ht="16.5" customHeight="1">
      <c r="B37" s="316" t="s">
        <v>693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681" t="str">
        <f>'岐阜県集計表'!O41</f>
        <v>（2020年8月現在）</v>
      </c>
      <c r="W37" s="682"/>
      <c r="X37" s="682"/>
      <c r="Y37" s="682"/>
      <c r="Z37" s="682"/>
      <c r="AA37" s="473"/>
    </row>
    <row r="38" ht="16.5" customHeight="1"/>
  </sheetData>
  <sheetProtection password="CCCF" sheet="1" selectLockedCells="1"/>
  <mergeCells count="47">
    <mergeCell ref="B34:X34"/>
    <mergeCell ref="B35:X35"/>
    <mergeCell ref="B31:D31"/>
    <mergeCell ref="B19:D19"/>
    <mergeCell ref="G19:I19"/>
    <mergeCell ref="L19:N19"/>
    <mergeCell ref="Q19:S19"/>
    <mergeCell ref="V21:Y21"/>
    <mergeCell ref="Q21:T21"/>
    <mergeCell ref="L31:N31"/>
    <mergeCell ref="V3:Y3"/>
    <mergeCell ref="F4:G4"/>
    <mergeCell ref="C4:E4"/>
    <mergeCell ref="B5:E5"/>
    <mergeCell ref="G5:J5"/>
    <mergeCell ref="B33:X33"/>
    <mergeCell ref="V5:Y5"/>
    <mergeCell ref="V31:X31"/>
    <mergeCell ref="V19:X19"/>
    <mergeCell ref="W16:X16"/>
    <mergeCell ref="Q31:S31"/>
    <mergeCell ref="C20:E20"/>
    <mergeCell ref="B21:E21"/>
    <mergeCell ref="T3:U3"/>
    <mergeCell ref="G3:L3"/>
    <mergeCell ref="M3:N3"/>
    <mergeCell ref="O3:S3"/>
    <mergeCell ref="G21:J21"/>
    <mergeCell ref="L21:O21"/>
    <mergeCell ref="L5:O5"/>
    <mergeCell ref="Q5:T5"/>
    <mergeCell ref="E2:F2"/>
    <mergeCell ref="G2:L2"/>
    <mergeCell ref="M2:N2"/>
    <mergeCell ref="O2:S2"/>
    <mergeCell ref="T2:U2"/>
    <mergeCell ref="E3:F3"/>
    <mergeCell ref="V2:Z2"/>
    <mergeCell ref="V37:Z37"/>
    <mergeCell ref="H4:I4"/>
    <mergeCell ref="O4:P4"/>
    <mergeCell ref="Q4:R4"/>
    <mergeCell ref="F20:G20"/>
    <mergeCell ref="H20:I20"/>
    <mergeCell ref="O20:P20"/>
    <mergeCell ref="Q20:R20"/>
    <mergeCell ref="G31:I31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0">
    <cfRule type="expression" priority="21" dxfId="0" stopIfTrue="1">
      <formula>F10&gt;E10</formula>
    </cfRule>
  </conditionalFormatting>
  <conditionalFormatting sqref="F11">
    <cfRule type="expression" priority="20" dxfId="0" stopIfTrue="1">
      <formula>F11&gt;E11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22">
    <cfRule type="expression" priority="4" dxfId="0" stopIfTrue="1">
      <formula>U22&gt;T22</formula>
    </cfRule>
  </conditionalFormatting>
  <conditionalFormatting sqref="Z6">
    <cfRule type="expression" priority="3" dxfId="0" stopIfTrue="1">
      <formula>Z6&gt;Y6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4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P23:P30 E6:E18 J6:J17 W22:Y30 P8:P17 U7:U17 J22:J30 E22:E30 Y6:Y18 R18:U18 M18:P18 W6:X15 W17:X18 O6:O17 O22:O30 U23:U30 T22 B32:B36 C36:Z36 C32:Z32"/>
    <dataValidation type="custom" allowBlank="1" showInputMessage="1" showErrorMessage="1" sqref="K22 K6 P22">
      <formula1>AND(K22&lt;=J22,MOD(K22,50)=0)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2:F28 P6:P7 U6 U22 Z6 Z22:Z23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505" bestFit="1" customWidth="1"/>
    <col min="2" max="2" width="7.25390625" style="505" bestFit="1" customWidth="1"/>
    <col min="3" max="3" width="49.625" style="505" customWidth="1"/>
    <col min="4" max="4" width="6.375" style="505" bestFit="1" customWidth="1"/>
    <col min="5" max="10" width="8.625" style="505" customWidth="1"/>
    <col min="11" max="11" width="11.625" style="505" bestFit="1" customWidth="1"/>
    <col min="12" max="16384" width="9.00390625" style="505" customWidth="1"/>
  </cols>
  <sheetData>
    <row r="1" ht="17.25">
      <c r="A1" s="504" t="s">
        <v>828</v>
      </c>
    </row>
    <row r="2" spans="1:11" ht="12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8"/>
    </row>
    <row r="3" spans="1:11" ht="15" customHeight="1">
      <c r="A3" s="507"/>
      <c r="B3" s="507"/>
      <c r="C3" s="507"/>
      <c r="D3" s="509"/>
      <c r="G3" s="507"/>
      <c r="H3" s="507"/>
      <c r="I3" s="507"/>
      <c r="J3" s="507"/>
      <c r="K3" s="508" t="s">
        <v>703</v>
      </c>
    </row>
    <row r="4" spans="1:11" ht="5.25" customHeight="1" thickBot="1">
      <c r="A4" s="507"/>
      <c r="B4" s="507"/>
      <c r="C4" s="507"/>
      <c r="D4" s="509"/>
      <c r="G4" s="507"/>
      <c r="H4" s="507"/>
      <c r="I4" s="507"/>
      <c r="J4" s="507"/>
      <c r="K4" s="508"/>
    </row>
    <row r="5" spans="1:11" ht="13.5">
      <c r="A5" s="510"/>
      <c r="B5" s="511"/>
      <c r="C5" s="511"/>
      <c r="D5" s="511" t="s">
        <v>736</v>
      </c>
      <c r="E5" s="512" t="s">
        <v>737</v>
      </c>
      <c r="F5" s="512" t="s">
        <v>738</v>
      </c>
      <c r="G5" s="512" t="s">
        <v>739</v>
      </c>
      <c r="H5" s="512" t="s">
        <v>740</v>
      </c>
      <c r="I5" s="512" t="s">
        <v>741</v>
      </c>
      <c r="J5" s="513" t="s">
        <v>663</v>
      </c>
      <c r="K5" s="636" t="s">
        <v>704</v>
      </c>
    </row>
    <row r="6" spans="1:11" ht="14.25" thickBot="1">
      <c r="A6" s="514" t="s">
        <v>705</v>
      </c>
      <c r="B6" s="515"/>
      <c r="C6" s="515"/>
      <c r="D6" s="515"/>
      <c r="E6" s="516" t="s">
        <v>706</v>
      </c>
      <c r="F6" s="516" t="s">
        <v>706</v>
      </c>
      <c r="G6" s="517" t="s">
        <v>707</v>
      </c>
      <c r="H6" s="517" t="s">
        <v>708</v>
      </c>
      <c r="I6" s="517" t="s">
        <v>709</v>
      </c>
      <c r="J6" s="518" t="s">
        <v>742</v>
      </c>
      <c r="K6" s="637"/>
    </row>
    <row r="7" spans="1:11" ht="13.5">
      <c r="A7" s="638" t="s">
        <v>710</v>
      </c>
      <c r="B7" s="573" t="s">
        <v>711</v>
      </c>
      <c r="C7" s="641" t="s">
        <v>743</v>
      </c>
      <c r="D7" s="642"/>
      <c r="E7" s="519">
        <v>2.8</v>
      </c>
      <c r="F7" s="520">
        <v>2.8</v>
      </c>
      <c r="G7" s="521">
        <v>4.4</v>
      </c>
      <c r="H7" s="522">
        <v>7</v>
      </c>
      <c r="I7" s="522">
        <v>13</v>
      </c>
      <c r="J7" s="523">
        <v>3.5</v>
      </c>
      <c r="K7" s="643" t="s">
        <v>712</v>
      </c>
    </row>
    <row r="8" spans="1:11" ht="13.5">
      <c r="A8" s="639"/>
      <c r="B8" s="524" t="s">
        <v>713</v>
      </c>
      <c r="C8" s="646" t="s">
        <v>744</v>
      </c>
      <c r="D8" s="647"/>
      <c r="E8" s="525">
        <v>2.8</v>
      </c>
      <c r="F8" s="526">
        <v>2.8</v>
      </c>
      <c r="G8" s="527">
        <v>4.4</v>
      </c>
      <c r="H8" s="528">
        <v>7</v>
      </c>
      <c r="I8" s="528">
        <v>13</v>
      </c>
      <c r="J8" s="529">
        <v>3.5</v>
      </c>
      <c r="K8" s="644"/>
    </row>
    <row r="9" spans="1:11" ht="13.5">
      <c r="A9" s="639"/>
      <c r="B9" s="648" t="s">
        <v>714</v>
      </c>
      <c r="C9" s="646" t="s">
        <v>766</v>
      </c>
      <c r="D9" s="647"/>
      <c r="E9" s="525">
        <v>2.8</v>
      </c>
      <c r="F9" s="526">
        <v>2.8</v>
      </c>
      <c r="G9" s="527">
        <v>4.4</v>
      </c>
      <c r="H9" s="528">
        <v>7</v>
      </c>
      <c r="I9" s="528">
        <v>13</v>
      </c>
      <c r="J9" s="529">
        <v>3.5</v>
      </c>
      <c r="K9" s="644"/>
    </row>
    <row r="10" spans="1:11" ht="14.25" thickBot="1">
      <c r="A10" s="639"/>
      <c r="B10" s="649"/>
      <c r="C10" s="651" t="s">
        <v>745</v>
      </c>
      <c r="D10" s="530" t="s">
        <v>715</v>
      </c>
      <c r="E10" s="531">
        <v>2.8</v>
      </c>
      <c r="F10" s="532">
        <v>2.8</v>
      </c>
      <c r="G10" s="527">
        <v>4.4</v>
      </c>
      <c r="H10" s="528">
        <v>7</v>
      </c>
      <c r="I10" s="528">
        <v>13</v>
      </c>
      <c r="J10" s="529">
        <v>3.5</v>
      </c>
      <c r="K10" s="644"/>
    </row>
    <row r="11" spans="1:11" ht="14.25" thickBot="1">
      <c r="A11" s="639"/>
      <c r="B11" s="650"/>
      <c r="C11" s="641"/>
      <c r="D11" s="533" t="s">
        <v>716</v>
      </c>
      <c r="E11" s="534">
        <v>0.15</v>
      </c>
      <c r="F11" s="535">
        <v>0.15</v>
      </c>
      <c r="G11" s="536">
        <v>0.4</v>
      </c>
      <c r="H11" s="536">
        <v>0.7</v>
      </c>
      <c r="I11" s="536">
        <v>1.4</v>
      </c>
      <c r="J11" s="537">
        <v>0.4</v>
      </c>
      <c r="K11" s="644"/>
    </row>
    <row r="12" spans="1:11" ht="14.25" thickBot="1">
      <c r="A12" s="639"/>
      <c r="B12" s="648" t="s">
        <v>717</v>
      </c>
      <c r="C12" s="652" t="s">
        <v>746</v>
      </c>
      <c r="D12" s="538" t="s">
        <v>715</v>
      </c>
      <c r="E12" s="528">
        <v>2.6</v>
      </c>
      <c r="F12" s="528">
        <v>2.9</v>
      </c>
      <c r="G12" s="528">
        <v>4.4</v>
      </c>
      <c r="H12" s="528">
        <v>7</v>
      </c>
      <c r="I12" s="528">
        <v>12</v>
      </c>
      <c r="J12" s="529">
        <v>3.4</v>
      </c>
      <c r="K12" s="644"/>
    </row>
    <row r="13" spans="1:11" ht="14.25" thickBot="1">
      <c r="A13" s="639"/>
      <c r="B13" s="650"/>
      <c r="C13" s="646"/>
      <c r="D13" s="533" t="s">
        <v>716</v>
      </c>
      <c r="E13" s="539">
        <v>0.15</v>
      </c>
      <c r="F13" s="536">
        <v>0.15</v>
      </c>
      <c r="G13" s="536">
        <v>0.4</v>
      </c>
      <c r="H13" s="536">
        <v>0.7</v>
      </c>
      <c r="I13" s="536">
        <v>1.4</v>
      </c>
      <c r="J13" s="537">
        <v>0.4</v>
      </c>
      <c r="K13" s="644"/>
    </row>
    <row r="14" spans="1:11" ht="14.25" thickBot="1">
      <c r="A14" s="639"/>
      <c r="B14" s="648" t="s">
        <v>718</v>
      </c>
      <c r="C14" s="652" t="s">
        <v>747</v>
      </c>
      <c r="D14" s="538" t="s">
        <v>715</v>
      </c>
      <c r="E14" s="528">
        <v>3</v>
      </c>
      <c r="F14" s="528">
        <v>3</v>
      </c>
      <c r="G14" s="528">
        <v>4</v>
      </c>
      <c r="H14" s="528">
        <v>6.5</v>
      </c>
      <c r="I14" s="528">
        <v>10.5</v>
      </c>
      <c r="J14" s="529">
        <v>4</v>
      </c>
      <c r="K14" s="644"/>
    </row>
    <row r="15" spans="1:11" ht="14.25" thickBot="1">
      <c r="A15" s="639"/>
      <c r="B15" s="649"/>
      <c r="C15" s="646"/>
      <c r="D15" s="533" t="s">
        <v>716</v>
      </c>
      <c r="E15" s="539">
        <v>0.15</v>
      </c>
      <c r="F15" s="536">
        <v>0.15</v>
      </c>
      <c r="G15" s="536">
        <v>0.4</v>
      </c>
      <c r="H15" s="536">
        <v>0.7</v>
      </c>
      <c r="I15" s="536">
        <v>1.4</v>
      </c>
      <c r="J15" s="537">
        <v>0.4</v>
      </c>
      <c r="K15" s="644"/>
    </row>
    <row r="16" spans="1:11" ht="14.25" thickBot="1">
      <c r="A16" s="639"/>
      <c r="B16" s="649"/>
      <c r="C16" s="652" t="s">
        <v>748</v>
      </c>
      <c r="D16" s="538" t="s">
        <v>715</v>
      </c>
      <c r="E16" s="528">
        <v>2.7</v>
      </c>
      <c r="F16" s="528">
        <v>2.7</v>
      </c>
      <c r="G16" s="528">
        <v>4.1</v>
      </c>
      <c r="H16" s="528">
        <v>6.5</v>
      </c>
      <c r="I16" s="528">
        <v>12</v>
      </c>
      <c r="J16" s="529">
        <v>3.2</v>
      </c>
      <c r="K16" s="644"/>
    </row>
    <row r="17" spans="1:11" ht="14.25" thickBot="1">
      <c r="A17" s="639"/>
      <c r="B17" s="649"/>
      <c r="C17" s="651"/>
      <c r="D17" s="533" t="s">
        <v>719</v>
      </c>
      <c r="E17" s="540">
        <v>0.15</v>
      </c>
      <c r="F17" s="541">
        <v>0.15</v>
      </c>
      <c r="G17" s="541">
        <v>0.4</v>
      </c>
      <c r="H17" s="541">
        <v>0.7</v>
      </c>
      <c r="I17" s="541">
        <v>1.4</v>
      </c>
      <c r="J17" s="574">
        <v>0.4</v>
      </c>
      <c r="K17" s="645"/>
    </row>
    <row r="18" spans="1:11" ht="14.25" thickBot="1">
      <c r="A18" s="639"/>
      <c r="B18" s="653" t="s">
        <v>749</v>
      </c>
      <c r="C18" s="652" t="s">
        <v>750</v>
      </c>
      <c r="D18" s="538" t="s">
        <v>715</v>
      </c>
      <c r="E18" s="528">
        <v>2.6</v>
      </c>
      <c r="F18" s="528">
        <v>2.9</v>
      </c>
      <c r="G18" s="528">
        <v>4.4</v>
      </c>
      <c r="H18" s="528">
        <v>7</v>
      </c>
      <c r="I18" s="528">
        <v>12</v>
      </c>
      <c r="J18" s="575">
        <v>3.4</v>
      </c>
      <c r="K18" s="656"/>
    </row>
    <row r="19" spans="1:11" ht="14.25" thickBot="1">
      <c r="A19" s="640"/>
      <c r="B19" s="654"/>
      <c r="C19" s="655"/>
      <c r="D19" s="533" t="s">
        <v>719</v>
      </c>
      <c r="E19" s="540">
        <v>0.25</v>
      </c>
      <c r="F19" s="541">
        <v>0.25</v>
      </c>
      <c r="G19" s="542">
        <v>0.5</v>
      </c>
      <c r="H19" s="542">
        <v>0.8</v>
      </c>
      <c r="I19" s="542">
        <v>1.5</v>
      </c>
      <c r="J19" s="576">
        <v>0.5</v>
      </c>
      <c r="K19" s="657"/>
    </row>
    <row r="20" spans="1:11" ht="13.5">
      <c r="A20" s="638" t="s">
        <v>720</v>
      </c>
      <c r="B20" s="544" t="s">
        <v>721</v>
      </c>
      <c r="C20" s="658" t="s">
        <v>751</v>
      </c>
      <c r="D20" s="642"/>
      <c r="E20" s="545">
        <v>2.8</v>
      </c>
      <c r="F20" s="546">
        <v>2.8</v>
      </c>
      <c r="G20" s="547">
        <v>4.5</v>
      </c>
      <c r="H20" s="548">
        <v>8</v>
      </c>
      <c r="I20" s="548">
        <v>14</v>
      </c>
      <c r="J20" s="549">
        <v>3.8</v>
      </c>
      <c r="K20" s="659" t="s">
        <v>712</v>
      </c>
    </row>
    <row r="21" spans="1:11" ht="13.5">
      <c r="A21" s="639"/>
      <c r="B21" s="648" t="s">
        <v>722</v>
      </c>
      <c r="C21" s="646" t="s">
        <v>752</v>
      </c>
      <c r="D21" s="647"/>
      <c r="E21" s="550">
        <v>2.8</v>
      </c>
      <c r="F21" s="551">
        <v>2.8</v>
      </c>
      <c r="G21" s="552">
        <v>4.5</v>
      </c>
      <c r="H21" s="553">
        <v>8.5</v>
      </c>
      <c r="I21" s="553">
        <v>16.5</v>
      </c>
      <c r="J21" s="554">
        <v>3.8</v>
      </c>
      <c r="K21" s="644"/>
    </row>
    <row r="22" spans="1:11" ht="13.5">
      <c r="A22" s="639"/>
      <c r="B22" s="649"/>
      <c r="C22" s="646" t="s">
        <v>753</v>
      </c>
      <c r="D22" s="647"/>
      <c r="E22" s="550">
        <v>2.8</v>
      </c>
      <c r="F22" s="551">
        <v>2.8</v>
      </c>
      <c r="G22" s="552">
        <v>4.5</v>
      </c>
      <c r="H22" s="553">
        <v>8.5</v>
      </c>
      <c r="I22" s="553">
        <v>16.5</v>
      </c>
      <c r="J22" s="554">
        <v>3.8</v>
      </c>
      <c r="K22" s="644"/>
    </row>
    <row r="23" spans="1:11" ht="13.5">
      <c r="A23" s="639"/>
      <c r="B23" s="649"/>
      <c r="C23" s="646" t="s">
        <v>754</v>
      </c>
      <c r="D23" s="647"/>
      <c r="E23" s="550">
        <v>2.8</v>
      </c>
      <c r="F23" s="551">
        <v>2.8</v>
      </c>
      <c r="G23" s="552">
        <v>4.5</v>
      </c>
      <c r="H23" s="553">
        <v>8.5</v>
      </c>
      <c r="I23" s="553">
        <v>16.5</v>
      </c>
      <c r="J23" s="554">
        <v>3.8</v>
      </c>
      <c r="K23" s="644"/>
    </row>
    <row r="24" spans="1:11" ht="13.5">
      <c r="A24" s="639"/>
      <c r="B24" s="649"/>
      <c r="C24" s="646" t="s">
        <v>755</v>
      </c>
      <c r="D24" s="647"/>
      <c r="E24" s="550">
        <v>2.8</v>
      </c>
      <c r="F24" s="551">
        <v>2.8</v>
      </c>
      <c r="G24" s="552">
        <v>4.5</v>
      </c>
      <c r="H24" s="553">
        <v>8.5</v>
      </c>
      <c r="I24" s="553">
        <v>16.5</v>
      </c>
      <c r="J24" s="554">
        <v>3.8</v>
      </c>
      <c r="K24" s="644"/>
    </row>
    <row r="25" spans="1:11" ht="13.5">
      <c r="A25" s="639"/>
      <c r="B25" s="650"/>
      <c r="C25" s="646" t="s">
        <v>756</v>
      </c>
      <c r="D25" s="647"/>
      <c r="E25" s="550">
        <v>2.8</v>
      </c>
      <c r="F25" s="551">
        <v>2.8</v>
      </c>
      <c r="G25" s="552">
        <v>4.5</v>
      </c>
      <c r="H25" s="553">
        <v>8.4</v>
      </c>
      <c r="I25" s="553">
        <v>15</v>
      </c>
      <c r="J25" s="554">
        <v>3.8</v>
      </c>
      <c r="K25" s="644"/>
    </row>
    <row r="26" spans="1:11" ht="13.5">
      <c r="A26" s="639"/>
      <c r="B26" s="648" t="s">
        <v>723</v>
      </c>
      <c r="C26" s="646" t="s">
        <v>757</v>
      </c>
      <c r="D26" s="647"/>
      <c r="E26" s="550">
        <v>2.8</v>
      </c>
      <c r="F26" s="551">
        <v>2.8</v>
      </c>
      <c r="G26" s="552">
        <v>4.5</v>
      </c>
      <c r="H26" s="553">
        <v>8.5</v>
      </c>
      <c r="I26" s="553">
        <v>16</v>
      </c>
      <c r="J26" s="554">
        <v>5</v>
      </c>
      <c r="K26" s="644"/>
    </row>
    <row r="27" spans="1:11" ht="13.5">
      <c r="A27" s="639"/>
      <c r="B27" s="649"/>
      <c r="C27" s="646" t="s">
        <v>758</v>
      </c>
      <c r="D27" s="647"/>
      <c r="E27" s="550">
        <v>2.8</v>
      </c>
      <c r="F27" s="551">
        <v>2.8</v>
      </c>
      <c r="G27" s="552">
        <v>4.5</v>
      </c>
      <c r="H27" s="553">
        <v>8.5</v>
      </c>
      <c r="I27" s="553">
        <v>16.5</v>
      </c>
      <c r="J27" s="554">
        <v>4.5</v>
      </c>
      <c r="K27" s="644"/>
    </row>
    <row r="28" spans="1:11" ht="13.5">
      <c r="A28" s="639"/>
      <c r="B28" s="649"/>
      <c r="C28" s="646" t="s">
        <v>759</v>
      </c>
      <c r="D28" s="647"/>
      <c r="E28" s="550">
        <v>2.8</v>
      </c>
      <c r="F28" s="551">
        <v>2.8</v>
      </c>
      <c r="G28" s="552">
        <v>4.5</v>
      </c>
      <c r="H28" s="553">
        <v>8.5</v>
      </c>
      <c r="I28" s="553">
        <v>17</v>
      </c>
      <c r="J28" s="554">
        <v>4.5</v>
      </c>
      <c r="K28" s="644"/>
    </row>
    <row r="29" spans="1:11" ht="14.25" thickBot="1">
      <c r="A29" s="639"/>
      <c r="B29" s="649"/>
      <c r="C29" s="661" t="s">
        <v>760</v>
      </c>
      <c r="D29" s="555" t="s">
        <v>715</v>
      </c>
      <c r="E29" s="556">
        <v>2.8</v>
      </c>
      <c r="F29" s="557">
        <v>2.8</v>
      </c>
      <c r="G29" s="552">
        <v>4.5</v>
      </c>
      <c r="H29" s="553">
        <v>8.5</v>
      </c>
      <c r="I29" s="553">
        <v>17</v>
      </c>
      <c r="J29" s="554">
        <v>4.5</v>
      </c>
      <c r="K29" s="644"/>
    </row>
    <row r="30" spans="1:11" ht="14.25" thickBot="1">
      <c r="A30" s="639"/>
      <c r="B30" s="649"/>
      <c r="C30" s="641"/>
      <c r="D30" s="533" t="s">
        <v>716</v>
      </c>
      <c r="E30" s="662" t="s">
        <v>724</v>
      </c>
      <c r="F30" s="663"/>
      <c r="G30" s="664"/>
      <c r="H30" s="664"/>
      <c r="I30" s="664"/>
      <c r="J30" s="665"/>
      <c r="K30" s="644"/>
    </row>
    <row r="31" spans="1:11" ht="14.25" thickBot="1">
      <c r="A31" s="640"/>
      <c r="B31" s="660"/>
      <c r="C31" s="666" t="s">
        <v>725</v>
      </c>
      <c r="D31" s="667"/>
      <c r="E31" s="558">
        <v>2.8</v>
      </c>
      <c r="F31" s="558">
        <v>2.8</v>
      </c>
      <c r="G31" s="559">
        <v>5.2</v>
      </c>
      <c r="H31" s="559">
        <v>9.3</v>
      </c>
      <c r="I31" s="559">
        <v>18</v>
      </c>
      <c r="J31" s="560">
        <v>5</v>
      </c>
      <c r="K31" s="644"/>
    </row>
    <row r="32" spans="1:11" ht="13.5">
      <c r="A32" s="638" t="s">
        <v>726</v>
      </c>
      <c r="B32" s="544" t="s">
        <v>727</v>
      </c>
      <c r="C32" s="658" t="s">
        <v>728</v>
      </c>
      <c r="D32" s="670"/>
      <c r="E32" s="519">
        <v>2.8</v>
      </c>
      <c r="F32" s="520">
        <v>2.8</v>
      </c>
      <c r="G32" s="561">
        <v>4.6</v>
      </c>
      <c r="H32" s="562">
        <v>8.5</v>
      </c>
      <c r="I32" s="562">
        <v>16.5</v>
      </c>
      <c r="J32" s="563">
        <v>3.8</v>
      </c>
      <c r="K32" s="644"/>
    </row>
    <row r="33" spans="1:11" ht="13.5">
      <c r="A33" s="639"/>
      <c r="B33" s="524" t="s">
        <v>729</v>
      </c>
      <c r="C33" s="646" t="s">
        <v>761</v>
      </c>
      <c r="D33" s="647"/>
      <c r="E33" s="525">
        <v>2.8</v>
      </c>
      <c r="F33" s="526">
        <v>2.8</v>
      </c>
      <c r="G33" s="527">
        <v>4.6</v>
      </c>
      <c r="H33" s="528">
        <v>8.5</v>
      </c>
      <c r="I33" s="528">
        <v>16.5</v>
      </c>
      <c r="J33" s="529">
        <v>3.8</v>
      </c>
      <c r="K33" s="644"/>
    </row>
    <row r="34" spans="1:11" ht="13.5">
      <c r="A34" s="639"/>
      <c r="B34" s="524" t="s">
        <v>730</v>
      </c>
      <c r="C34" s="646" t="s">
        <v>762</v>
      </c>
      <c r="D34" s="647"/>
      <c r="E34" s="525">
        <v>2.8</v>
      </c>
      <c r="F34" s="526">
        <v>2.8</v>
      </c>
      <c r="G34" s="527">
        <v>4.6</v>
      </c>
      <c r="H34" s="528">
        <v>8.5</v>
      </c>
      <c r="I34" s="528">
        <v>16.5</v>
      </c>
      <c r="J34" s="529">
        <v>3.8</v>
      </c>
      <c r="K34" s="644"/>
    </row>
    <row r="35" spans="1:11" ht="13.5">
      <c r="A35" s="639"/>
      <c r="B35" s="524" t="s">
        <v>731</v>
      </c>
      <c r="C35" s="646" t="s">
        <v>763</v>
      </c>
      <c r="D35" s="647"/>
      <c r="E35" s="525">
        <v>2.8</v>
      </c>
      <c r="F35" s="526">
        <v>2.8</v>
      </c>
      <c r="G35" s="527">
        <v>4.6</v>
      </c>
      <c r="H35" s="528">
        <v>8.5</v>
      </c>
      <c r="I35" s="528">
        <v>16.4</v>
      </c>
      <c r="J35" s="529">
        <v>3.8</v>
      </c>
      <c r="K35" s="644"/>
    </row>
    <row r="36" spans="1:11" ht="14.25" thickBot="1">
      <c r="A36" s="639"/>
      <c r="B36" s="648" t="s">
        <v>732</v>
      </c>
      <c r="C36" s="652" t="s">
        <v>764</v>
      </c>
      <c r="D36" s="555" t="s">
        <v>715</v>
      </c>
      <c r="E36" s="531">
        <v>2.8</v>
      </c>
      <c r="F36" s="532">
        <v>2.8</v>
      </c>
      <c r="G36" s="527">
        <v>5</v>
      </c>
      <c r="H36" s="528">
        <v>9</v>
      </c>
      <c r="I36" s="528">
        <v>18</v>
      </c>
      <c r="J36" s="529">
        <v>4</v>
      </c>
      <c r="K36" s="644"/>
    </row>
    <row r="37" spans="1:11" ht="14.25" thickBot="1">
      <c r="A37" s="639"/>
      <c r="B37" s="649"/>
      <c r="C37" s="646"/>
      <c r="D37" s="533" t="s">
        <v>716</v>
      </c>
      <c r="E37" s="564">
        <v>0.35</v>
      </c>
      <c r="F37" s="565">
        <v>0.35</v>
      </c>
      <c r="G37" s="539">
        <v>0.65</v>
      </c>
      <c r="H37" s="536">
        <v>1.4</v>
      </c>
      <c r="I37" s="536">
        <v>2.5</v>
      </c>
      <c r="J37" s="537">
        <v>0.55</v>
      </c>
      <c r="K37" s="644"/>
    </row>
    <row r="38" spans="1:11" ht="14.25" thickBot="1">
      <c r="A38" s="639"/>
      <c r="B38" s="649"/>
      <c r="C38" s="652" t="s">
        <v>765</v>
      </c>
      <c r="D38" s="566" t="s">
        <v>715</v>
      </c>
      <c r="E38" s="567">
        <v>2.8</v>
      </c>
      <c r="F38" s="568">
        <v>2.8</v>
      </c>
      <c r="G38" s="527">
        <v>5</v>
      </c>
      <c r="H38" s="528">
        <v>10</v>
      </c>
      <c r="I38" s="528">
        <v>20</v>
      </c>
      <c r="J38" s="529">
        <v>5</v>
      </c>
      <c r="K38" s="644"/>
    </row>
    <row r="39" spans="1:11" ht="14.25" thickBot="1">
      <c r="A39" s="640"/>
      <c r="B39" s="660"/>
      <c r="C39" s="655"/>
      <c r="D39" s="533" t="s">
        <v>716</v>
      </c>
      <c r="E39" s="569">
        <v>0.35</v>
      </c>
      <c r="F39" s="570">
        <v>0.35</v>
      </c>
      <c r="G39" s="542">
        <v>0.65</v>
      </c>
      <c r="H39" s="542">
        <v>1.4</v>
      </c>
      <c r="I39" s="542">
        <v>2.5</v>
      </c>
      <c r="J39" s="543">
        <v>0.55</v>
      </c>
      <c r="K39" s="645"/>
    </row>
    <row r="40" spans="1:11" ht="13.5">
      <c r="A40" s="571" t="s">
        <v>733</v>
      </c>
      <c r="J40" s="668" t="s">
        <v>855</v>
      </c>
      <c r="K40" s="669"/>
    </row>
    <row r="41" ht="13.5">
      <c r="A41" s="571" t="s">
        <v>734</v>
      </c>
    </row>
    <row r="42" ht="13.5">
      <c r="K42" s="508" t="s">
        <v>735</v>
      </c>
    </row>
    <row r="43" ht="13.5">
      <c r="I43" s="572"/>
    </row>
  </sheetData>
  <sheetProtection password="CCCF" sheet="1"/>
  <mergeCells count="41"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  <mergeCell ref="C26:D26"/>
    <mergeCell ref="C27:D27"/>
    <mergeCell ref="C28:D28"/>
    <mergeCell ref="C29:C30"/>
    <mergeCell ref="E30:J30"/>
    <mergeCell ref="C31:D31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B14:B17"/>
    <mergeCell ref="C14:C15"/>
    <mergeCell ref="C16:C17"/>
    <mergeCell ref="B18:B19"/>
    <mergeCell ref="C18:C19"/>
    <mergeCell ref="K18:K19"/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41"/>
  <sheetViews>
    <sheetView showGridLines="0" showZeros="0" tabSelected="1" zoomScale="70" zoomScaleNormal="70" zoomScalePageLayoutView="0" workbookViewId="0" topLeftCell="A1">
      <selection activeCell="E2" sqref="E2:H2"/>
    </sheetView>
  </sheetViews>
  <sheetFormatPr defaultColWidth="9.00390625" defaultRowHeight="13.5"/>
  <cols>
    <col min="1" max="1" width="0.875" style="316" customWidth="1"/>
    <col min="2" max="2" width="0.74609375" style="316" customWidth="1"/>
    <col min="3" max="3" width="14.50390625" style="316" customWidth="1"/>
    <col min="4" max="4" width="0.5" style="316" customWidth="1"/>
    <col min="5" max="16" width="12.50390625" style="316" customWidth="1"/>
    <col min="17" max="17" width="1.25" style="316" customWidth="1"/>
    <col min="18" max="16384" width="9.00390625" style="316" customWidth="1"/>
  </cols>
  <sheetData>
    <row r="1" spans="2:20" s="337" customFormat="1" ht="19.5" customHeight="1">
      <c r="B1" s="690" t="s">
        <v>654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338"/>
      <c r="R1" s="338"/>
      <c r="S1" s="338"/>
      <c r="T1" s="338"/>
    </row>
    <row r="2" spans="2:16" s="337" customFormat="1" ht="26.25" customHeight="1">
      <c r="B2" s="687" t="s">
        <v>300</v>
      </c>
      <c r="C2" s="688"/>
      <c r="D2" s="689"/>
      <c r="E2" s="673"/>
      <c r="F2" s="674"/>
      <c r="G2" s="674"/>
      <c r="H2" s="675"/>
      <c r="I2" s="339" t="s">
        <v>7</v>
      </c>
      <c r="J2" s="673"/>
      <c r="K2" s="674"/>
      <c r="L2" s="675"/>
      <c r="M2" s="339" t="s">
        <v>301</v>
      </c>
      <c r="N2" s="673"/>
      <c r="O2" s="674"/>
      <c r="P2" s="675"/>
    </row>
    <row r="3" spans="2:16" s="337" customFormat="1" ht="27" customHeight="1">
      <c r="B3" s="687" t="s">
        <v>302</v>
      </c>
      <c r="C3" s="688"/>
      <c r="D3" s="689"/>
      <c r="E3" s="676"/>
      <c r="F3" s="677"/>
      <c r="G3" s="677"/>
      <c r="H3" s="678"/>
      <c r="I3" s="339" t="s">
        <v>303</v>
      </c>
      <c r="J3" s="697"/>
      <c r="K3" s="698"/>
      <c r="L3" s="699"/>
      <c r="M3" s="339" t="s">
        <v>11</v>
      </c>
      <c r="N3" s="671">
        <f>P36</f>
        <v>0</v>
      </c>
      <c r="O3" s="672"/>
      <c r="P3" s="500" t="s">
        <v>2</v>
      </c>
    </row>
    <row r="4" ht="9.75" customHeight="1"/>
    <row r="5" spans="2:16" ht="16.5" customHeight="1">
      <c r="B5" s="691" t="s">
        <v>293</v>
      </c>
      <c r="C5" s="692"/>
      <c r="D5" s="693"/>
      <c r="E5" s="679" t="s">
        <v>294</v>
      </c>
      <c r="F5" s="680"/>
      <c r="G5" s="679" t="s">
        <v>295</v>
      </c>
      <c r="H5" s="680"/>
      <c r="I5" s="679" t="s">
        <v>296</v>
      </c>
      <c r="J5" s="683"/>
      <c r="K5" s="679" t="s">
        <v>350</v>
      </c>
      <c r="L5" s="683"/>
      <c r="M5" s="679" t="s">
        <v>297</v>
      </c>
      <c r="N5" s="680"/>
      <c r="O5" s="679" t="s">
        <v>17</v>
      </c>
      <c r="P5" s="680"/>
    </row>
    <row r="6" spans="2:16" ht="15.75" customHeight="1">
      <c r="B6" s="694"/>
      <c r="C6" s="695"/>
      <c r="D6" s="696"/>
      <c r="E6" s="403" t="s">
        <v>298</v>
      </c>
      <c r="F6" s="405" t="s">
        <v>299</v>
      </c>
      <c r="G6" s="403" t="s">
        <v>298</v>
      </c>
      <c r="H6" s="405" t="s">
        <v>299</v>
      </c>
      <c r="I6" s="406" t="s">
        <v>298</v>
      </c>
      <c r="J6" s="404" t="s">
        <v>299</v>
      </c>
      <c r="K6" s="406" t="s">
        <v>298</v>
      </c>
      <c r="L6" s="404" t="s">
        <v>299</v>
      </c>
      <c r="M6" s="403" t="s">
        <v>298</v>
      </c>
      <c r="N6" s="405" t="s">
        <v>299</v>
      </c>
      <c r="O6" s="406" t="s">
        <v>298</v>
      </c>
      <c r="P6" s="404" t="s">
        <v>299</v>
      </c>
    </row>
    <row r="7" spans="2:16" ht="18" customHeight="1">
      <c r="B7" s="340"/>
      <c r="C7" s="465" t="s">
        <v>632</v>
      </c>
      <c r="D7" s="410"/>
      <c r="E7" s="343">
        <f>'岐阜市'!E41</f>
        <v>62200</v>
      </c>
      <c r="F7" s="345">
        <f>'岐阜市'!F41</f>
        <v>0</v>
      </c>
      <c r="G7" s="343">
        <f>'岐阜市'!J41</f>
        <v>0</v>
      </c>
      <c r="H7" s="345">
        <f>'岐阜市'!K41</f>
        <v>0</v>
      </c>
      <c r="I7" s="349">
        <f>'岐阜市'!O41</f>
        <v>0</v>
      </c>
      <c r="J7" s="350">
        <f>'岐阜市'!P41</f>
        <v>0</v>
      </c>
      <c r="K7" s="349">
        <f>'岐阜市'!T41</f>
        <v>75500</v>
      </c>
      <c r="L7" s="350">
        <f>'岐阜市'!U41</f>
        <v>0</v>
      </c>
      <c r="M7" s="343">
        <f>'岐阜市'!Y41</f>
        <v>5450</v>
      </c>
      <c r="N7" s="345">
        <f>'岐阜市'!Z41</f>
        <v>0</v>
      </c>
      <c r="O7" s="349">
        <f>SUM(E7+G7+I7+K7+M7)</f>
        <v>143150</v>
      </c>
      <c r="P7" s="350">
        <f>SUM(F7+H7+J7+L7+N7)</f>
        <v>0</v>
      </c>
    </row>
    <row r="8" spans="2:16" ht="18" customHeight="1">
      <c r="B8" s="342"/>
      <c r="C8" s="466" t="s">
        <v>626</v>
      </c>
      <c r="D8" s="411"/>
      <c r="E8" s="347">
        <f>'瑞穂・本巣・山県市・本巣郡'!E12</f>
        <v>7500</v>
      </c>
      <c r="F8" s="348">
        <f>'瑞穂・本巣・山県市・本巣郡'!F12</f>
        <v>0</v>
      </c>
      <c r="G8" s="347"/>
      <c r="H8" s="348"/>
      <c r="I8" s="351"/>
      <c r="J8" s="352"/>
      <c r="K8" s="351">
        <f>'瑞穂・本巣・山県市・本巣郡'!T12</f>
        <v>6400</v>
      </c>
      <c r="L8" s="352">
        <f>'瑞穂・本巣・山県市・本巣郡'!U12</f>
        <v>0</v>
      </c>
      <c r="M8" s="347">
        <f>'瑞穂・本巣・山県市・本巣郡'!Y12</f>
        <v>550</v>
      </c>
      <c r="N8" s="348">
        <f>'瑞穂・本巣・山県市・本巣郡'!Z12</f>
        <v>0</v>
      </c>
      <c r="O8" s="351">
        <f aca="true" t="shared" si="0" ref="O8:O36">SUM(E8+G8+I8+K8+M8)</f>
        <v>14450</v>
      </c>
      <c r="P8" s="352">
        <f aca="true" t="shared" si="1" ref="P8:P36">SUM(F8+H8+J8+L8+N8)</f>
        <v>0</v>
      </c>
    </row>
    <row r="9" spans="2:16" ht="18" customHeight="1">
      <c r="B9" s="342"/>
      <c r="C9" s="466" t="s">
        <v>627</v>
      </c>
      <c r="D9" s="411"/>
      <c r="E9" s="347">
        <f>'瑞穂・本巣・山県市・本巣郡'!E21</f>
        <v>2600</v>
      </c>
      <c r="F9" s="348">
        <f>'瑞穂・本巣・山県市・本巣郡'!F21</f>
        <v>0</v>
      </c>
      <c r="G9" s="347"/>
      <c r="H9" s="348"/>
      <c r="I9" s="351"/>
      <c r="J9" s="352"/>
      <c r="K9" s="351">
        <f>'瑞穂・本巣・山県市・本巣郡'!T21</f>
        <v>5950</v>
      </c>
      <c r="L9" s="352">
        <f>'瑞穂・本巣・山県市・本巣郡'!U21</f>
        <v>0</v>
      </c>
      <c r="M9" s="347"/>
      <c r="N9" s="348"/>
      <c r="O9" s="351">
        <f t="shared" si="0"/>
        <v>8550</v>
      </c>
      <c r="P9" s="352">
        <f t="shared" si="1"/>
        <v>0</v>
      </c>
    </row>
    <row r="10" spans="2:16" ht="18" customHeight="1">
      <c r="B10" s="342"/>
      <c r="C10" s="466" t="s">
        <v>633</v>
      </c>
      <c r="D10" s="411"/>
      <c r="E10" s="347">
        <f>'瑞穂・本巣・山県市・本巣郡'!E28</f>
        <v>3750</v>
      </c>
      <c r="F10" s="348">
        <f>'瑞穂・本巣・山県市・本巣郡'!F28</f>
        <v>0</v>
      </c>
      <c r="G10" s="347">
        <f>'瑞穂・本巣・山県市・本巣郡'!J28</f>
        <v>0</v>
      </c>
      <c r="H10" s="348">
        <f>'瑞穂・本巣・山県市・本巣郡'!K28</f>
        <v>0</v>
      </c>
      <c r="I10" s="351">
        <f>'瑞穂・本巣・山県市・本巣郡'!O28</f>
        <v>0</v>
      </c>
      <c r="J10" s="352">
        <f>'瑞穂・本巣・山県市・本巣郡'!P28</f>
        <v>0</v>
      </c>
      <c r="K10" s="351">
        <f>'瑞穂・本巣・山県市・本巣郡'!T28</f>
        <v>1750</v>
      </c>
      <c r="L10" s="352">
        <f>'瑞穂・本巣・山県市・本巣郡'!U28</f>
        <v>0</v>
      </c>
      <c r="M10" s="347">
        <f>'瑞穂・本巣・山県市・本巣郡'!Y28</f>
        <v>400</v>
      </c>
      <c r="N10" s="348">
        <f>'瑞穂・本巣・山県市・本巣郡'!Z28</f>
        <v>0</v>
      </c>
      <c r="O10" s="351">
        <f t="shared" si="0"/>
        <v>5900</v>
      </c>
      <c r="P10" s="352">
        <f t="shared" si="1"/>
        <v>0</v>
      </c>
    </row>
    <row r="11" spans="2:16" ht="18" customHeight="1">
      <c r="B11" s="342"/>
      <c r="C11" s="466" t="s">
        <v>628</v>
      </c>
      <c r="D11" s="411"/>
      <c r="E11" s="347">
        <f>'瑞穂・本巣・山県市・本巣郡'!E36</f>
        <v>5200</v>
      </c>
      <c r="F11" s="348">
        <f>'瑞穂・本巣・山県市・本巣郡'!F36</f>
        <v>0</v>
      </c>
      <c r="G11" s="347"/>
      <c r="H11" s="348"/>
      <c r="I11" s="351"/>
      <c r="J11" s="352"/>
      <c r="K11" s="351">
        <f>'瑞穂・本巣・山県市・本巣郡'!T36</f>
        <v>4650</v>
      </c>
      <c r="L11" s="352">
        <f>'瑞穂・本巣・山県市・本巣郡'!U36</f>
        <v>0</v>
      </c>
      <c r="M11" s="347">
        <f>'瑞穂・本巣・山県市・本巣郡'!Y36</f>
        <v>100</v>
      </c>
      <c r="N11" s="348">
        <f>'瑞穂・本巣・山県市・本巣郡'!Z36</f>
        <v>0</v>
      </c>
      <c r="O11" s="351">
        <f t="shared" si="0"/>
        <v>9950</v>
      </c>
      <c r="P11" s="352">
        <f t="shared" si="1"/>
        <v>0</v>
      </c>
    </row>
    <row r="12" spans="2:16" ht="18" customHeight="1">
      <c r="B12" s="342"/>
      <c r="C12" s="466" t="s">
        <v>634</v>
      </c>
      <c r="D12" s="411"/>
      <c r="E12" s="347">
        <f>'羽島・羽島郡・各務原市'!E14</f>
        <v>11250</v>
      </c>
      <c r="F12" s="348">
        <f>'羽島・羽島郡・各務原市'!F14</f>
        <v>0</v>
      </c>
      <c r="G12" s="347"/>
      <c r="H12" s="348"/>
      <c r="I12" s="351">
        <f>'羽島・羽島郡・各務原市'!O14</f>
        <v>0</v>
      </c>
      <c r="J12" s="352">
        <f>'羽島・羽島郡・各務原市'!P14</f>
        <v>0</v>
      </c>
      <c r="K12" s="351">
        <f>'羽島・羽島郡・各務原市'!T14</f>
        <v>6200</v>
      </c>
      <c r="L12" s="352">
        <f>'羽島・羽島郡・各務原市'!U14</f>
        <v>0</v>
      </c>
      <c r="M12" s="347">
        <f>'羽島・羽島郡・各務原市'!Y14</f>
        <v>600</v>
      </c>
      <c r="N12" s="348">
        <f>'羽島・羽島郡・各務原市'!Z14</f>
        <v>0</v>
      </c>
      <c r="O12" s="351">
        <f t="shared" si="0"/>
        <v>18050</v>
      </c>
      <c r="P12" s="352">
        <f t="shared" si="1"/>
        <v>0</v>
      </c>
    </row>
    <row r="13" spans="2:16" ht="18" customHeight="1">
      <c r="B13" s="342"/>
      <c r="C13" s="466" t="s">
        <v>635</v>
      </c>
      <c r="D13" s="411"/>
      <c r="E13" s="347">
        <f>'羽島・羽島郡・各務原市'!E21</f>
        <v>7000</v>
      </c>
      <c r="F13" s="348">
        <f>'羽島・羽島郡・各務原市'!F21</f>
        <v>0</v>
      </c>
      <c r="G13" s="347"/>
      <c r="H13" s="348"/>
      <c r="I13" s="351">
        <f>'羽島・羽島郡・各務原市'!O21</f>
        <v>0</v>
      </c>
      <c r="J13" s="352">
        <f>'羽島・羽島郡・各務原市'!P21</f>
        <v>0</v>
      </c>
      <c r="K13" s="351">
        <f>'羽島・羽島郡・各務原市'!T21</f>
        <v>2100</v>
      </c>
      <c r="L13" s="352">
        <f>'羽島・羽島郡・各務原市'!U21</f>
        <v>0</v>
      </c>
      <c r="M13" s="347">
        <f>'羽島・羽島郡・各務原市'!Y21</f>
        <v>900</v>
      </c>
      <c r="N13" s="348">
        <f>'羽島・羽島郡・各務原市'!Z21</f>
        <v>0</v>
      </c>
      <c r="O13" s="351">
        <f t="shared" si="0"/>
        <v>10000</v>
      </c>
      <c r="P13" s="352">
        <f t="shared" si="1"/>
        <v>0</v>
      </c>
    </row>
    <row r="14" spans="2:16" ht="18" customHeight="1">
      <c r="B14" s="342"/>
      <c r="C14" s="466" t="s">
        <v>636</v>
      </c>
      <c r="D14" s="411"/>
      <c r="E14" s="347">
        <f>'羽島・羽島郡・各務原市'!E37</f>
        <v>26000</v>
      </c>
      <c r="F14" s="348">
        <f>'羽島・羽島郡・各務原市'!F37</f>
        <v>0</v>
      </c>
      <c r="G14" s="347">
        <f>'羽島・羽島郡・各務原市'!J37</f>
        <v>2750</v>
      </c>
      <c r="H14" s="348">
        <f>'羽島・羽島郡・各務原市'!K37</f>
        <v>0</v>
      </c>
      <c r="I14" s="351">
        <f>'羽島・羽島郡・各務原市'!O37</f>
        <v>0</v>
      </c>
      <c r="J14" s="352">
        <f>'羽島・羽島郡・各務原市'!P37</f>
        <v>0</v>
      </c>
      <c r="K14" s="351">
        <f>'羽島・羽島郡・各務原市'!T37</f>
        <v>12350</v>
      </c>
      <c r="L14" s="352">
        <f>'羽島・羽島郡・各務原市'!U37</f>
        <v>0</v>
      </c>
      <c r="M14" s="347">
        <f>'羽島・羽島郡・各務原市'!Y37</f>
        <v>1100</v>
      </c>
      <c r="N14" s="348">
        <f>'羽島・羽島郡・各務原市'!Z37</f>
        <v>0</v>
      </c>
      <c r="O14" s="351">
        <f t="shared" si="0"/>
        <v>42200</v>
      </c>
      <c r="P14" s="352">
        <f t="shared" si="1"/>
        <v>0</v>
      </c>
    </row>
    <row r="15" spans="2:16" ht="18" customHeight="1">
      <c r="B15" s="342"/>
      <c r="C15" s="466" t="s">
        <v>637</v>
      </c>
      <c r="D15" s="411"/>
      <c r="E15" s="347">
        <f>'大垣・海津市・揖斐郡'!E18</f>
        <v>33400</v>
      </c>
      <c r="F15" s="348">
        <f>'大垣・海津市・揖斐郡'!F18</f>
        <v>0</v>
      </c>
      <c r="G15" s="347"/>
      <c r="H15" s="348"/>
      <c r="I15" s="351">
        <f>'大垣・海津市・揖斐郡'!O18</f>
        <v>1550</v>
      </c>
      <c r="J15" s="352">
        <f>'大垣・海津市・揖斐郡'!P18</f>
        <v>0</v>
      </c>
      <c r="K15" s="351">
        <f>'大垣・海津市・揖斐郡'!T18</f>
        <v>13100</v>
      </c>
      <c r="L15" s="352">
        <f>'大垣・海津市・揖斐郡'!U18</f>
        <v>0</v>
      </c>
      <c r="M15" s="347">
        <f>'大垣・海津市・揖斐郡'!Y18</f>
        <v>1500</v>
      </c>
      <c r="N15" s="348">
        <f>'大垣・海津市・揖斐郡'!Z18</f>
        <v>0</v>
      </c>
      <c r="O15" s="351">
        <f t="shared" si="0"/>
        <v>49550</v>
      </c>
      <c r="P15" s="352">
        <f t="shared" si="1"/>
        <v>0</v>
      </c>
    </row>
    <row r="16" spans="2:16" ht="18" customHeight="1">
      <c r="B16" s="342"/>
      <c r="C16" s="466" t="s">
        <v>629</v>
      </c>
      <c r="D16" s="411"/>
      <c r="E16" s="347">
        <f>'大垣・海津市・揖斐郡'!E26</f>
        <v>7100</v>
      </c>
      <c r="F16" s="348">
        <f>'大垣・海津市・揖斐郡'!F26</f>
        <v>0</v>
      </c>
      <c r="G16" s="347"/>
      <c r="H16" s="348"/>
      <c r="I16" s="351">
        <f>'大垣・海津市・揖斐郡'!O26</f>
        <v>0</v>
      </c>
      <c r="J16" s="352">
        <f>'大垣・海津市・揖斐郡'!P26</f>
        <v>0</v>
      </c>
      <c r="K16" s="351">
        <f>'大垣・海津市・揖斐郡'!T26</f>
        <v>1800</v>
      </c>
      <c r="L16" s="352">
        <f>'大垣・海津市・揖斐郡'!U26</f>
        <v>0</v>
      </c>
      <c r="M16" s="347">
        <f>'大垣・海津市・揖斐郡'!Y26</f>
        <v>350</v>
      </c>
      <c r="N16" s="348">
        <f>'大垣・海津市・揖斐郡'!Z26</f>
        <v>0</v>
      </c>
      <c r="O16" s="351">
        <f t="shared" si="0"/>
        <v>9250</v>
      </c>
      <c r="P16" s="352">
        <f t="shared" si="1"/>
        <v>0</v>
      </c>
    </row>
    <row r="17" spans="2:16" ht="18" customHeight="1">
      <c r="B17" s="342"/>
      <c r="C17" s="466" t="s">
        <v>638</v>
      </c>
      <c r="D17" s="411"/>
      <c r="E17" s="347">
        <f>'大垣・海津市・揖斐郡'!E35</f>
        <v>11600</v>
      </c>
      <c r="F17" s="348">
        <f>'大垣・海津市・揖斐郡'!F35</f>
        <v>0</v>
      </c>
      <c r="G17" s="347"/>
      <c r="H17" s="348"/>
      <c r="I17" s="351">
        <f>'大垣・海津市・揖斐郡'!O35</f>
        <v>0</v>
      </c>
      <c r="J17" s="352">
        <f>'大垣・海津市・揖斐郡'!P35</f>
        <v>0</v>
      </c>
      <c r="K17" s="351">
        <f>'大垣・海津市・揖斐郡'!T35</f>
        <v>6800</v>
      </c>
      <c r="L17" s="352">
        <f>'大垣・海津市・揖斐郡'!U35</f>
        <v>0</v>
      </c>
      <c r="M17" s="347">
        <f>'大垣・海津市・揖斐郡'!Y35</f>
        <v>400</v>
      </c>
      <c r="N17" s="348">
        <f>'大垣・海津市・揖斐郡'!Z35</f>
        <v>0</v>
      </c>
      <c r="O17" s="351">
        <f t="shared" si="0"/>
        <v>18800</v>
      </c>
      <c r="P17" s="352">
        <f t="shared" si="1"/>
        <v>0</v>
      </c>
    </row>
    <row r="18" spans="2:16" ht="18" customHeight="1">
      <c r="B18" s="342"/>
      <c r="C18" s="466" t="s">
        <v>639</v>
      </c>
      <c r="D18" s="411"/>
      <c r="E18" s="347">
        <f>'不破・安八・養老郡・美濃加茂市'!E11</f>
        <v>7150</v>
      </c>
      <c r="F18" s="348">
        <f>'不破・安八・養老郡・美濃加茂市'!F11</f>
        <v>0</v>
      </c>
      <c r="G18" s="347">
        <f>'不破・安八・養老郡・美濃加茂市'!J11</f>
        <v>0</v>
      </c>
      <c r="H18" s="348">
        <f>'不破・安八・養老郡・美濃加茂市'!K11</f>
        <v>0</v>
      </c>
      <c r="I18" s="351">
        <f>'不破・安八・養老郡・美濃加茂市'!O11</f>
        <v>0</v>
      </c>
      <c r="J18" s="352">
        <f>'不破・安八・養老郡・美濃加茂市'!P11</f>
        <v>0</v>
      </c>
      <c r="K18" s="351">
        <f>'不破・安八・養老郡・美濃加茂市'!T11</f>
        <v>3450</v>
      </c>
      <c r="L18" s="352">
        <f>'不破・安八・養老郡・美濃加茂市'!U11</f>
        <v>0</v>
      </c>
      <c r="M18" s="347">
        <f>'不破・安八・養老郡・美濃加茂市'!Y11</f>
        <v>250</v>
      </c>
      <c r="N18" s="348">
        <f>'不破・安八・養老郡・美濃加茂市'!Z11</f>
        <v>0</v>
      </c>
      <c r="O18" s="351">
        <f t="shared" si="0"/>
        <v>10850</v>
      </c>
      <c r="P18" s="352">
        <f t="shared" si="1"/>
        <v>0</v>
      </c>
    </row>
    <row r="19" spans="2:16" ht="18" customHeight="1">
      <c r="B19" s="342"/>
      <c r="C19" s="466" t="s">
        <v>640</v>
      </c>
      <c r="D19" s="411"/>
      <c r="E19" s="347">
        <f>'不破・安八・養老郡・美濃加茂市'!E19</f>
        <v>10450</v>
      </c>
      <c r="F19" s="348">
        <f>'不破・安八・養老郡・美濃加茂市'!F19</f>
        <v>0</v>
      </c>
      <c r="G19" s="347"/>
      <c r="H19" s="348"/>
      <c r="I19" s="351"/>
      <c r="J19" s="352"/>
      <c r="K19" s="351"/>
      <c r="L19" s="352"/>
      <c r="M19" s="347">
        <f>'不破・安八・養老郡・美濃加茂市'!Y19</f>
        <v>250</v>
      </c>
      <c r="N19" s="348">
        <f>'不破・安八・養老郡・美濃加茂市'!Z19</f>
        <v>0</v>
      </c>
      <c r="O19" s="351">
        <f t="shared" si="0"/>
        <v>10700</v>
      </c>
      <c r="P19" s="352">
        <f t="shared" si="1"/>
        <v>0</v>
      </c>
    </row>
    <row r="20" spans="2:16" ht="18" customHeight="1">
      <c r="B20" s="342"/>
      <c r="C20" s="466" t="s">
        <v>641</v>
      </c>
      <c r="D20" s="411"/>
      <c r="E20" s="347">
        <f>'不破・安八・養老郡・美濃加茂市'!E26</f>
        <v>5000</v>
      </c>
      <c r="F20" s="348">
        <f>'不破・安八・養老郡・美濃加茂市'!F26</f>
        <v>0</v>
      </c>
      <c r="G20" s="347">
        <f>'不破・安八・養老郡・美濃加茂市'!J26</f>
        <v>0</v>
      </c>
      <c r="H20" s="348">
        <f>'不破・安八・養老郡・美濃加茂市'!K26</f>
        <v>0</v>
      </c>
      <c r="I20" s="351">
        <f>'不破・安八・養老郡・美濃加茂市'!O26</f>
        <v>400</v>
      </c>
      <c r="J20" s="352">
        <f>'不破・安八・養老郡・美濃加茂市'!P26</f>
        <v>0</v>
      </c>
      <c r="K20" s="351">
        <f>'不破・安八・養老郡・美濃加茂市'!T26</f>
        <v>2500</v>
      </c>
      <c r="L20" s="352">
        <f>'不破・安八・養老郡・美濃加茂市'!U26</f>
        <v>0</v>
      </c>
      <c r="M20" s="347"/>
      <c r="N20" s="348"/>
      <c r="O20" s="351">
        <f t="shared" si="0"/>
        <v>7900</v>
      </c>
      <c r="P20" s="352">
        <f t="shared" si="1"/>
        <v>0</v>
      </c>
    </row>
    <row r="21" spans="2:16" ht="18" customHeight="1">
      <c r="B21" s="342"/>
      <c r="C21" s="466" t="s">
        <v>642</v>
      </c>
      <c r="D21" s="411"/>
      <c r="E21" s="347">
        <f>'不破・安八・養老郡・美濃加茂市'!E34</f>
        <v>10000</v>
      </c>
      <c r="F21" s="348">
        <f>'不破・安八・養老郡・美濃加茂市'!F34</f>
        <v>0</v>
      </c>
      <c r="G21" s="344"/>
      <c r="H21" s="346"/>
      <c r="I21" s="351">
        <f>'不破・安八・養老郡・美濃加茂市'!O34</f>
        <v>0</v>
      </c>
      <c r="J21" s="352">
        <f>'不破・安八・養老郡・美濃加茂市'!P34</f>
        <v>0</v>
      </c>
      <c r="K21" s="351">
        <f>'不破・安八・養老郡・美濃加茂市'!T34</f>
        <v>2100</v>
      </c>
      <c r="L21" s="352">
        <f>'不破・安八・養老郡・美濃加茂市'!U34</f>
        <v>0</v>
      </c>
      <c r="M21" s="347">
        <f>'不破・安八・養老郡・美濃加茂市'!Y34</f>
        <v>800</v>
      </c>
      <c r="N21" s="348">
        <f>'不破・安八・養老郡・美濃加茂市'!Z34</f>
        <v>0</v>
      </c>
      <c r="O21" s="351">
        <f t="shared" si="0"/>
        <v>12900</v>
      </c>
      <c r="P21" s="352">
        <f t="shared" si="1"/>
        <v>0</v>
      </c>
    </row>
    <row r="22" spans="2:16" ht="18" customHeight="1">
      <c r="B22" s="342"/>
      <c r="C22" s="466" t="s">
        <v>643</v>
      </c>
      <c r="D22" s="411"/>
      <c r="E22" s="347">
        <f>'加茂郡・美濃市'!E24</f>
        <v>12050</v>
      </c>
      <c r="F22" s="348">
        <f>'加茂郡・美濃市'!F24</f>
        <v>0</v>
      </c>
      <c r="G22" s="347"/>
      <c r="H22" s="348"/>
      <c r="I22" s="351">
        <f>'加茂郡・美濃市'!O24</f>
        <v>0</v>
      </c>
      <c r="J22" s="352">
        <f>'加茂郡・美濃市'!P24</f>
        <v>0</v>
      </c>
      <c r="K22" s="351">
        <f>'加茂郡・美濃市'!T24</f>
        <v>3350</v>
      </c>
      <c r="L22" s="352">
        <f>'加茂郡・美濃市'!U24</f>
        <v>0</v>
      </c>
      <c r="M22" s="347">
        <f>'加茂郡・美濃市'!Y24</f>
        <v>200</v>
      </c>
      <c r="N22" s="348">
        <f>'加茂郡・美濃市'!Z24</f>
        <v>0</v>
      </c>
      <c r="O22" s="351">
        <f t="shared" si="0"/>
        <v>15600</v>
      </c>
      <c r="P22" s="352">
        <f t="shared" si="1"/>
        <v>0</v>
      </c>
    </row>
    <row r="23" spans="2:16" ht="18" customHeight="1">
      <c r="B23" s="342"/>
      <c r="C23" s="466" t="s">
        <v>496</v>
      </c>
      <c r="D23" s="411"/>
      <c r="E23" s="347">
        <f>'加茂郡・美濃市'!E32</f>
        <v>4100</v>
      </c>
      <c r="F23" s="348">
        <f>'加茂郡・美濃市'!F32</f>
        <v>0</v>
      </c>
      <c r="G23" s="347"/>
      <c r="H23" s="348"/>
      <c r="I23" s="351">
        <f>'加茂郡・美濃市'!O32</f>
        <v>0</v>
      </c>
      <c r="J23" s="352">
        <f>'加茂郡・美濃市'!P32</f>
        <v>0</v>
      </c>
      <c r="K23" s="351">
        <f>'加茂郡・美濃市'!T32</f>
        <v>2700</v>
      </c>
      <c r="L23" s="352">
        <f>'加茂郡・美濃市'!U32</f>
        <v>0</v>
      </c>
      <c r="M23" s="347">
        <f>'加茂郡・美濃市'!Y32</f>
        <v>0</v>
      </c>
      <c r="N23" s="348">
        <f>'加茂郡・美濃市'!Z32</f>
        <v>0</v>
      </c>
      <c r="O23" s="351">
        <f t="shared" si="0"/>
        <v>6800</v>
      </c>
      <c r="P23" s="352">
        <f t="shared" si="1"/>
        <v>0</v>
      </c>
    </row>
    <row r="24" spans="2:16" ht="18" customHeight="1">
      <c r="B24" s="342"/>
      <c r="C24" s="466" t="s">
        <v>644</v>
      </c>
      <c r="D24" s="411"/>
      <c r="E24" s="347">
        <f>'関・郡上市'!E19</f>
        <v>11800</v>
      </c>
      <c r="F24" s="348">
        <f>'関・郡上市'!F19</f>
        <v>0</v>
      </c>
      <c r="G24" s="344"/>
      <c r="H24" s="346"/>
      <c r="I24" s="351">
        <f>'関・郡上市'!O19</f>
        <v>750</v>
      </c>
      <c r="J24" s="352">
        <f>'関・郡上市'!P19</f>
        <v>0</v>
      </c>
      <c r="K24" s="351">
        <f>'関・郡上市'!T19</f>
        <v>11050</v>
      </c>
      <c r="L24" s="352">
        <f>'関・郡上市'!U19</f>
        <v>0</v>
      </c>
      <c r="M24" s="347">
        <f>'関・郡上市'!Y19</f>
        <v>800</v>
      </c>
      <c r="N24" s="348">
        <f>'関・郡上市'!Z19</f>
        <v>0</v>
      </c>
      <c r="O24" s="351">
        <f t="shared" si="0"/>
        <v>24400</v>
      </c>
      <c r="P24" s="352">
        <f t="shared" si="1"/>
        <v>0</v>
      </c>
    </row>
    <row r="25" spans="2:16" ht="18" customHeight="1">
      <c r="B25" s="342"/>
      <c r="C25" s="466" t="s">
        <v>630</v>
      </c>
      <c r="D25" s="411"/>
      <c r="E25" s="347">
        <f>'関・郡上市'!E31</f>
        <v>9950</v>
      </c>
      <c r="F25" s="348">
        <f>'関・郡上市'!F31</f>
        <v>0</v>
      </c>
      <c r="G25" s="347"/>
      <c r="H25" s="348"/>
      <c r="I25" s="351"/>
      <c r="J25" s="352"/>
      <c r="K25" s="351">
        <f>'関・郡上市'!T31</f>
        <v>1400</v>
      </c>
      <c r="L25" s="352">
        <f>'関・郡上市'!U31</f>
        <v>0</v>
      </c>
      <c r="M25" s="347">
        <f>'関・郡上市'!Y31</f>
        <v>100</v>
      </c>
      <c r="N25" s="348">
        <f>'関・郡上市'!Z31</f>
        <v>0</v>
      </c>
      <c r="O25" s="351">
        <f t="shared" si="0"/>
        <v>11450</v>
      </c>
      <c r="P25" s="352">
        <f t="shared" si="1"/>
        <v>0</v>
      </c>
    </row>
    <row r="26" spans="2:16" ht="18" customHeight="1">
      <c r="B26" s="342"/>
      <c r="C26" s="466" t="s">
        <v>645</v>
      </c>
      <c r="D26" s="411"/>
      <c r="E26" s="347">
        <f>'可児・多治見市・可児郡'!E13</f>
        <v>18850</v>
      </c>
      <c r="F26" s="348">
        <f>'可児・多治見市・可児郡'!F13</f>
        <v>0</v>
      </c>
      <c r="G26" s="344"/>
      <c r="H26" s="346"/>
      <c r="I26" s="351">
        <f>'可児・多治見市・可児郡'!O13</f>
        <v>3800</v>
      </c>
      <c r="J26" s="352">
        <f>'可児・多治見市・可児郡'!P13</f>
        <v>0</v>
      </c>
      <c r="K26" s="351"/>
      <c r="L26" s="352"/>
      <c r="M26" s="347">
        <f>'可児・多治見市・可児郡'!Y13</f>
        <v>1400</v>
      </c>
      <c r="N26" s="348">
        <f>'可児・多治見市・可児郡'!Z13</f>
        <v>0</v>
      </c>
      <c r="O26" s="351">
        <f t="shared" si="0"/>
        <v>24050</v>
      </c>
      <c r="P26" s="352">
        <f t="shared" si="1"/>
        <v>0</v>
      </c>
    </row>
    <row r="27" spans="2:16" ht="18" customHeight="1">
      <c r="B27" s="342"/>
      <c r="C27" s="467" t="s">
        <v>646</v>
      </c>
      <c r="D27" s="411"/>
      <c r="E27" s="347">
        <f>'可児・多治見市・可児郡'!E19</f>
        <v>2650</v>
      </c>
      <c r="F27" s="348">
        <f>'可児・多治見市・可児郡'!F19</f>
        <v>0</v>
      </c>
      <c r="G27" s="347"/>
      <c r="H27" s="348"/>
      <c r="I27" s="351">
        <f>'可児・多治見市・可児郡'!O19</f>
        <v>450</v>
      </c>
      <c r="J27" s="352">
        <f>'可児・多治見市・可児郡'!P19</f>
        <v>0</v>
      </c>
      <c r="K27" s="351"/>
      <c r="L27" s="352"/>
      <c r="M27" s="347"/>
      <c r="N27" s="348"/>
      <c r="O27" s="351">
        <f t="shared" si="0"/>
        <v>3100</v>
      </c>
      <c r="P27" s="352">
        <f t="shared" si="1"/>
        <v>0</v>
      </c>
    </row>
    <row r="28" spans="2:16" ht="18" customHeight="1">
      <c r="B28" s="342"/>
      <c r="C28" s="466" t="s">
        <v>647</v>
      </c>
      <c r="D28" s="411"/>
      <c r="E28" s="347">
        <f>'可児・多治見市・可児郡'!E34</f>
        <v>28700</v>
      </c>
      <c r="F28" s="348">
        <f>'可児・多治見市・可児郡'!F34</f>
        <v>0</v>
      </c>
      <c r="G28" s="347">
        <f>'可児・多治見市・可児郡'!J34</f>
        <v>0</v>
      </c>
      <c r="H28" s="348">
        <f>'可児・多治見市・可児郡'!K34</f>
        <v>0</v>
      </c>
      <c r="I28" s="351">
        <f>'可児・多治見市・可児郡'!O34</f>
        <v>4400</v>
      </c>
      <c r="J28" s="352">
        <f>'可児・多治見市・可児郡'!P34</f>
        <v>0</v>
      </c>
      <c r="K28" s="351"/>
      <c r="L28" s="352"/>
      <c r="M28" s="347">
        <f>'可児・多治見市・可児郡'!Y34</f>
        <v>1300</v>
      </c>
      <c r="N28" s="348">
        <f>'可児・多治見市・可児郡'!Z34</f>
        <v>0</v>
      </c>
      <c r="O28" s="351">
        <f t="shared" si="0"/>
        <v>34400</v>
      </c>
      <c r="P28" s="352">
        <f t="shared" si="1"/>
        <v>0</v>
      </c>
    </row>
    <row r="29" spans="2:16" ht="18" customHeight="1">
      <c r="B29" s="342"/>
      <c r="C29" s="466" t="s">
        <v>648</v>
      </c>
      <c r="D29" s="411"/>
      <c r="E29" s="347">
        <f>'土岐・瑞浪・恵那市'!E13</f>
        <v>13050</v>
      </c>
      <c r="F29" s="348">
        <f>'土岐・瑞浪・恵那市'!F13</f>
        <v>0</v>
      </c>
      <c r="G29" s="347">
        <f>'土岐・瑞浪・恵那市'!J13</f>
        <v>0</v>
      </c>
      <c r="H29" s="348">
        <f>'土岐・瑞浪・恵那市'!K13</f>
        <v>0</v>
      </c>
      <c r="I29" s="351">
        <f>'土岐・瑞浪・恵那市'!O13</f>
        <v>2150</v>
      </c>
      <c r="J29" s="352">
        <f>'土岐・瑞浪・恵那市'!P13</f>
        <v>0</v>
      </c>
      <c r="K29" s="351"/>
      <c r="L29" s="352"/>
      <c r="M29" s="347">
        <f>'土岐・瑞浪・恵那市'!Y13</f>
        <v>750</v>
      </c>
      <c r="N29" s="348">
        <f>'土岐・瑞浪・恵那市'!Z13</f>
        <v>0</v>
      </c>
      <c r="O29" s="351">
        <f t="shared" si="0"/>
        <v>15950</v>
      </c>
      <c r="P29" s="352">
        <f t="shared" si="1"/>
        <v>0</v>
      </c>
    </row>
    <row r="30" spans="2:16" ht="18" customHeight="1">
      <c r="B30" s="342"/>
      <c r="C30" s="466" t="s">
        <v>649</v>
      </c>
      <c r="D30" s="411"/>
      <c r="E30" s="347">
        <f>'土岐・瑞浪・恵那市'!E22</f>
        <v>8650</v>
      </c>
      <c r="F30" s="348">
        <f>'土岐・瑞浪・恵那市'!F22</f>
        <v>0</v>
      </c>
      <c r="G30" s="347">
        <f>'土岐・瑞浪・恵那市'!J22</f>
        <v>500</v>
      </c>
      <c r="H30" s="348">
        <f>'土岐・瑞浪・恵那市'!K22</f>
        <v>0</v>
      </c>
      <c r="I30" s="351">
        <f>'土岐・瑞浪・恵那市'!O22</f>
        <v>850</v>
      </c>
      <c r="J30" s="352">
        <f>'土岐・瑞浪・恵那市'!P22</f>
        <v>0</v>
      </c>
      <c r="K30" s="351"/>
      <c r="L30" s="352"/>
      <c r="M30" s="347">
        <f>'土岐・瑞浪・恵那市'!Y22</f>
        <v>500</v>
      </c>
      <c r="N30" s="348">
        <f>'土岐・瑞浪・恵那市'!Z22</f>
        <v>0</v>
      </c>
      <c r="O30" s="351">
        <f t="shared" si="0"/>
        <v>10500</v>
      </c>
      <c r="P30" s="352">
        <f t="shared" si="1"/>
        <v>0</v>
      </c>
    </row>
    <row r="31" spans="2:16" ht="18" customHeight="1">
      <c r="B31" s="342"/>
      <c r="C31" s="466" t="s">
        <v>650</v>
      </c>
      <c r="D31" s="411"/>
      <c r="E31" s="347">
        <f>'土岐・瑞浪・恵那市'!E35</f>
        <v>11500</v>
      </c>
      <c r="F31" s="348">
        <f>'土岐・瑞浪・恵那市'!F35</f>
        <v>0</v>
      </c>
      <c r="G31" s="347"/>
      <c r="H31" s="348"/>
      <c r="I31" s="351">
        <f>'土岐・瑞浪・恵那市'!O35</f>
        <v>2000</v>
      </c>
      <c r="J31" s="352">
        <f>'土岐・瑞浪・恵那市'!P35</f>
        <v>0</v>
      </c>
      <c r="K31" s="351">
        <f>'土岐・瑞浪・恵那市'!T35</f>
        <v>500</v>
      </c>
      <c r="L31" s="352">
        <f>'土岐・瑞浪・恵那市'!U35</f>
        <v>0</v>
      </c>
      <c r="M31" s="347">
        <f>'土岐・瑞浪・恵那市'!Y35</f>
        <v>500</v>
      </c>
      <c r="N31" s="348">
        <f>'土岐・瑞浪・恵那市'!Z35</f>
        <v>0</v>
      </c>
      <c r="O31" s="351">
        <f t="shared" si="0"/>
        <v>14500</v>
      </c>
      <c r="P31" s="352">
        <f t="shared" si="1"/>
        <v>0</v>
      </c>
    </row>
    <row r="32" spans="2:16" ht="18" customHeight="1">
      <c r="B32" s="342"/>
      <c r="C32" s="466" t="s">
        <v>651</v>
      </c>
      <c r="D32" s="411"/>
      <c r="E32" s="347">
        <f>'中津川・下呂市'!E23</f>
        <v>19250</v>
      </c>
      <c r="F32" s="348">
        <f>'中津川・下呂市'!F23</f>
        <v>0</v>
      </c>
      <c r="G32" s="347"/>
      <c r="H32" s="348"/>
      <c r="I32" s="351">
        <f>'中津川・下呂市'!O23</f>
        <v>1200</v>
      </c>
      <c r="J32" s="352">
        <f>'中津川・下呂市'!P23</f>
        <v>0</v>
      </c>
      <c r="K32" s="351">
        <f>'中津川・下呂市'!T23</f>
        <v>250</v>
      </c>
      <c r="L32" s="352">
        <f>'中津川・下呂市'!U23</f>
        <v>0</v>
      </c>
      <c r="M32" s="347">
        <f>'中津川・下呂市'!Y23</f>
        <v>1300</v>
      </c>
      <c r="N32" s="348">
        <f>'中津川・下呂市'!Z23</f>
        <v>0</v>
      </c>
      <c r="O32" s="351">
        <f t="shared" si="0"/>
        <v>22000</v>
      </c>
      <c r="P32" s="352">
        <f t="shared" si="1"/>
        <v>0</v>
      </c>
    </row>
    <row r="33" spans="2:16" ht="18" customHeight="1">
      <c r="B33" s="342"/>
      <c r="C33" s="466" t="s">
        <v>631</v>
      </c>
      <c r="D33" s="411"/>
      <c r="E33" s="347">
        <f>'中津川・下呂市'!E36</f>
        <v>9150</v>
      </c>
      <c r="F33" s="348">
        <f>'中津川・下呂市'!F36</f>
        <v>0</v>
      </c>
      <c r="G33" s="344"/>
      <c r="H33" s="346"/>
      <c r="I33" s="351"/>
      <c r="J33" s="352"/>
      <c r="K33" s="351">
        <f>'中津川・下呂市'!T36</f>
        <v>650</v>
      </c>
      <c r="L33" s="352">
        <f>'中津川・下呂市'!U36</f>
        <v>0</v>
      </c>
      <c r="M33" s="347">
        <f>'中津川・下呂市'!Y36</f>
        <v>700</v>
      </c>
      <c r="N33" s="348">
        <f>'中津川・下呂市'!Z36</f>
        <v>0</v>
      </c>
      <c r="O33" s="351">
        <f t="shared" si="0"/>
        <v>10500</v>
      </c>
      <c r="P33" s="352">
        <f t="shared" si="1"/>
        <v>0</v>
      </c>
    </row>
    <row r="34" spans="2:16" ht="18" customHeight="1">
      <c r="B34" s="342"/>
      <c r="C34" s="466" t="s">
        <v>656</v>
      </c>
      <c r="D34" s="411"/>
      <c r="E34" s="347">
        <f>'高山・飛騨市'!E19</f>
        <v>20400</v>
      </c>
      <c r="F34" s="348">
        <f>'高山・飛騨市'!F19</f>
        <v>0</v>
      </c>
      <c r="G34" s="347">
        <f>'高山・飛騨市'!J19</f>
        <v>0</v>
      </c>
      <c r="H34" s="348">
        <f>'高山・飛騨市'!K19</f>
        <v>0</v>
      </c>
      <c r="I34" s="351">
        <f>'高山・飛騨市'!O19</f>
        <v>1250</v>
      </c>
      <c r="J34" s="352">
        <f>'高山・飛騨市'!P19</f>
        <v>0</v>
      </c>
      <c r="K34" s="351">
        <f>'高山・飛騨市'!T19</f>
        <v>1950</v>
      </c>
      <c r="L34" s="352">
        <f>'高山・飛騨市'!U19</f>
        <v>0</v>
      </c>
      <c r="M34" s="347">
        <f>'高山・飛騨市'!Y19</f>
        <v>1050</v>
      </c>
      <c r="N34" s="348">
        <f>'高山・飛騨市'!Z19</f>
        <v>0</v>
      </c>
      <c r="O34" s="351">
        <f t="shared" si="0"/>
        <v>24650</v>
      </c>
      <c r="P34" s="352">
        <f t="shared" si="1"/>
        <v>0</v>
      </c>
    </row>
    <row r="35" spans="2:16" ht="18" customHeight="1">
      <c r="B35" s="341"/>
      <c r="C35" s="468" t="s">
        <v>652</v>
      </c>
      <c r="D35" s="412"/>
      <c r="E35" s="355">
        <f>'高山・飛騨市'!E31</f>
        <v>6300</v>
      </c>
      <c r="F35" s="356">
        <f>'高山・飛騨市'!F31</f>
        <v>0</v>
      </c>
      <c r="G35" s="355">
        <f>'高山・飛騨市'!J31</f>
        <v>0</v>
      </c>
      <c r="H35" s="356">
        <f>'高山・飛騨市'!K31</f>
        <v>0</v>
      </c>
      <c r="I35" s="357">
        <f>'高山・飛騨市'!O31</f>
        <v>0</v>
      </c>
      <c r="J35" s="358">
        <f>'高山・飛騨市'!P31</f>
        <v>0</v>
      </c>
      <c r="K35" s="357">
        <f>'高山・飛騨市'!T31</f>
        <v>1250</v>
      </c>
      <c r="L35" s="358">
        <f>'高山・飛騨市'!U31</f>
        <v>0</v>
      </c>
      <c r="M35" s="355">
        <f>'高山・飛騨市'!Y31</f>
        <v>250</v>
      </c>
      <c r="N35" s="356">
        <f>'高山・飛騨市'!Z31</f>
        <v>0</v>
      </c>
      <c r="O35" s="401">
        <f t="shared" si="0"/>
        <v>7800</v>
      </c>
      <c r="P35" s="402">
        <f t="shared" si="1"/>
        <v>0</v>
      </c>
    </row>
    <row r="36" spans="2:16" ht="15.75" customHeight="1">
      <c r="B36" s="335"/>
      <c r="C36" s="319" t="s">
        <v>653</v>
      </c>
      <c r="D36" s="336"/>
      <c r="E36" s="353">
        <f>SUM(E7:E35)</f>
        <v>386600</v>
      </c>
      <c r="F36" s="408">
        <f aca="true" t="shared" si="2" ref="F36:N36">SUM(F7:F35)</f>
        <v>0</v>
      </c>
      <c r="G36" s="353">
        <f t="shared" si="2"/>
        <v>3250</v>
      </c>
      <c r="H36" s="408">
        <f t="shared" si="2"/>
        <v>0</v>
      </c>
      <c r="I36" s="354">
        <f t="shared" si="2"/>
        <v>18800</v>
      </c>
      <c r="J36" s="409">
        <f t="shared" si="2"/>
        <v>0</v>
      </c>
      <c r="K36" s="353">
        <f t="shared" si="2"/>
        <v>167750</v>
      </c>
      <c r="L36" s="408">
        <f t="shared" si="2"/>
        <v>0</v>
      </c>
      <c r="M36" s="354">
        <f t="shared" si="2"/>
        <v>21500</v>
      </c>
      <c r="N36" s="409">
        <f t="shared" si="2"/>
        <v>0</v>
      </c>
      <c r="O36" s="353">
        <f t="shared" si="0"/>
        <v>597900</v>
      </c>
      <c r="P36" s="359">
        <f t="shared" si="1"/>
        <v>0</v>
      </c>
    </row>
    <row r="37" spans="2:29" s="4" customFormat="1" ht="14.25" customHeight="1">
      <c r="B37" s="684" t="s">
        <v>837</v>
      </c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</row>
    <row r="38" spans="2:29" s="4" customFormat="1" ht="14.25" customHeight="1">
      <c r="B38" s="684" t="s">
        <v>834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</row>
    <row r="39" spans="2:29" s="4" customFormat="1" ht="13.5">
      <c r="B39" s="684" t="s">
        <v>835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</row>
    <row r="40" spans="2:29" s="4" customFormat="1" ht="5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  <c r="AA40" s="2"/>
      <c r="AB40" s="2"/>
      <c r="AC40" s="2"/>
    </row>
    <row r="41" spans="2:16" ht="20.25" customHeight="1">
      <c r="B41" s="316" t="s">
        <v>692</v>
      </c>
      <c r="O41" s="681" t="s">
        <v>864</v>
      </c>
      <c r="P41" s="682"/>
    </row>
    <row r="42" ht="8.25" customHeight="1"/>
    <row r="43" ht="20.25" customHeight="1"/>
  </sheetData>
  <sheetProtection password="CCCF" sheet="1" selectLockedCells="1"/>
  <mergeCells count="20">
    <mergeCell ref="B37:P37"/>
    <mergeCell ref="B38:P38"/>
    <mergeCell ref="B39:P39"/>
    <mergeCell ref="B2:D2"/>
    <mergeCell ref="B3:D3"/>
    <mergeCell ref="B1:P1"/>
    <mergeCell ref="J2:L2"/>
    <mergeCell ref="B5:D6"/>
    <mergeCell ref="J3:L3"/>
    <mergeCell ref="N2:P2"/>
    <mergeCell ref="N3:O3"/>
    <mergeCell ref="E2:H2"/>
    <mergeCell ref="E3:H3"/>
    <mergeCell ref="O5:P5"/>
    <mergeCell ref="O41:P41"/>
    <mergeCell ref="E5:F5"/>
    <mergeCell ref="G5:H5"/>
    <mergeCell ref="M5:N5"/>
    <mergeCell ref="I5:J5"/>
    <mergeCell ref="K5:L5"/>
  </mergeCells>
  <dataValidations count="1">
    <dataValidation operator="lessThanOrEqual" allowBlank="1" showInputMessage="1" showErrorMessage="1" sqref="C40:Z40 B37:B40"/>
  </dataValidations>
  <hyperlinks>
    <hyperlink ref="C7" location="岐阜市!A1" display="岐阜市"/>
    <hyperlink ref="C8" location="瑞穂・本巣・山県市・本巣郡!A1" display="瑞穂市"/>
    <hyperlink ref="C9" location="瑞穂・本巣・山県市・本巣郡!A1" display="本巣市"/>
    <hyperlink ref="C10" location="瑞穂・本巣・山県市・本巣郡!A1" display="本巣郡"/>
    <hyperlink ref="C11" location="瑞穂・本巣・山県市・本巣郡!A1" display="山県市"/>
    <hyperlink ref="C12" location="羽島・各務原市・羽島郡!A1" display="羽島市"/>
    <hyperlink ref="C13" location="羽島・各務原市・羽島郡!A1" display="羽島郡"/>
    <hyperlink ref="C14" location="羽島・各務原市・羽島郡!A1" display="各務原市"/>
    <hyperlink ref="C15" location="大垣・海津市・揖斐郡!A1" display="大垣市"/>
    <hyperlink ref="C16" location="大垣・海津市・揖斐郡!A1" display="海津市"/>
    <hyperlink ref="C17" location="大垣・海津市・揖斐郡!A1" display="揖斐郡"/>
    <hyperlink ref="C18" location="不破・安八・養老郡・美濃加茂市!A1" display="不破郡"/>
    <hyperlink ref="C19" location="不破・安八・養老郡・美濃加茂市!A1" display="安八郡"/>
    <hyperlink ref="C20" location="不破・安八・養老郡・美濃加茂市!A1" display="養老郡"/>
    <hyperlink ref="C21" location="不破・安八・養老郡・美濃加茂市!A1" display="美濃加茂市"/>
    <hyperlink ref="C22" location="加茂郡・美濃市!A1" display="加茂郡"/>
    <hyperlink ref="C23" location="加茂郡・美濃市!A1" display="美濃市"/>
    <hyperlink ref="C24" location="関・郡上市!A1" display="関市"/>
    <hyperlink ref="C25" location="関・郡上市!A1" display="郡上市"/>
    <hyperlink ref="C26" location="可児・多治見市・可児郡!A1" display="可児市"/>
    <hyperlink ref="C27" location="可児・多治見市・可児郡!A1" display="可児郡"/>
    <hyperlink ref="C28" location="可児・多治見市・可児郡!A1" display="多治見市"/>
    <hyperlink ref="C29" location="土岐・瑞浪・恵那市!A1" display="土岐市"/>
    <hyperlink ref="C30" location="土岐・瑞浪・恵那市!A1" display="瑞浪市"/>
    <hyperlink ref="C31" location="土岐・瑞浪・恵那市!A1" display="恵那市"/>
    <hyperlink ref="C32" location="中津川・下呂市!A1" display="中津川市"/>
    <hyperlink ref="C33" location="中津川・下呂市!A1" display="下呂市"/>
    <hyperlink ref="C34" location="高山・飛騨市!A1" display="高山市"/>
    <hyperlink ref="C35" location="高山・飛騨市!A1" display="飛騨市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V4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2.87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2.75390625" style="316" customWidth="1"/>
    <col min="24" max="24" width="1.75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4.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7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27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666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723">
        <f>SUM(O4)</f>
        <v>0</v>
      </c>
      <c r="W3" s="724"/>
      <c r="X3" s="724"/>
      <c r="Y3" s="724"/>
      <c r="Z3" s="479" t="s">
        <v>2</v>
      </c>
    </row>
    <row r="4" spans="2:47" ht="20.25" customHeight="1">
      <c r="B4" s="317"/>
      <c r="C4" s="704" t="s">
        <v>670</v>
      </c>
      <c r="D4" s="704"/>
      <c r="E4" s="704"/>
      <c r="F4" s="702" t="s">
        <v>17</v>
      </c>
      <c r="G4" s="702"/>
      <c r="H4" s="703">
        <f>SUM(E41+J41+O41+T41+Y41)</f>
        <v>143150</v>
      </c>
      <c r="I4" s="702"/>
      <c r="J4" s="160" t="s">
        <v>2</v>
      </c>
      <c r="K4" s="160" t="s">
        <v>669</v>
      </c>
      <c r="L4" s="161"/>
      <c r="M4" s="482" t="s">
        <v>274</v>
      </c>
      <c r="N4" s="161"/>
      <c r="O4" s="715">
        <f>SUM(F41+K41+P41+U41+Z41)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5.7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6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 customHeight="1">
      <c r="B6" s="326"/>
      <c r="C6" s="413" t="s">
        <v>327</v>
      </c>
      <c r="D6" s="584" t="s">
        <v>667</v>
      </c>
      <c r="E6" s="633">
        <v>2050</v>
      </c>
      <c r="F6" s="580"/>
      <c r="G6" s="318"/>
      <c r="H6" s="381"/>
      <c r="I6" s="364"/>
      <c r="J6" s="375"/>
      <c r="K6" s="629"/>
      <c r="L6" s="328"/>
      <c r="M6" s="381"/>
      <c r="N6" s="364"/>
      <c r="O6" s="375"/>
      <c r="P6" s="611"/>
      <c r="Q6" s="326"/>
      <c r="R6" s="396" t="s">
        <v>352</v>
      </c>
      <c r="S6" s="400" t="s">
        <v>775</v>
      </c>
      <c r="T6" s="377">
        <v>4400</v>
      </c>
      <c r="U6" s="580"/>
      <c r="V6" s="362"/>
      <c r="W6" s="390" t="s">
        <v>694</v>
      </c>
      <c r="X6" s="376"/>
      <c r="Y6" s="375">
        <v>1000</v>
      </c>
      <c r="Z6" s="580"/>
    </row>
    <row r="7" spans="2:26" ht="17.25" customHeight="1">
      <c r="B7" s="328"/>
      <c r="C7" s="416" t="s">
        <v>304</v>
      </c>
      <c r="D7" s="634" t="s">
        <v>668</v>
      </c>
      <c r="E7" s="631">
        <v>2450</v>
      </c>
      <c r="F7" s="577"/>
      <c r="G7" s="329"/>
      <c r="H7" s="381"/>
      <c r="I7" s="364"/>
      <c r="J7" s="365"/>
      <c r="K7" s="610"/>
      <c r="L7" s="328"/>
      <c r="M7" s="381"/>
      <c r="N7" s="364"/>
      <c r="O7" s="375"/>
      <c r="P7" s="612"/>
      <c r="Q7" s="328"/>
      <c r="R7" s="390" t="s">
        <v>353</v>
      </c>
      <c r="S7" s="376" t="s">
        <v>657</v>
      </c>
      <c r="T7" s="375">
        <v>2450</v>
      </c>
      <c r="U7" s="577"/>
      <c r="V7" s="366"/>
      <c r="W7" s="390" t="s">
        <v>366</v>
      </c>
      <c r="X7" s="376"/>
      <c r="Y7" s="375">
        <v>350</v>
      </c>
      <c r="Z7" s="577"/>
    </row>
    <row r="8" spans="2:26" ht="17.25" customHeight="1">
      <c r="B8" s="328"/>
      <c r="C8" s="416" t="s">
        <v>328</v>
      </c>
      <c r="D8" s="480" t="s">
        <v>667</v>
      </c>
      <c r="E8" s="631">
        <v>2400</v>
      </c>
      <c r="F8" s="577"/>
      <c r="G8" s="329"/>
      <c r="H8" s="381"/>
      <c r="I8" s="364"/>
      <c r="J8" s="365"/>
      <c r="K8" s="578"/>
      <c r="L8" s="328"/>
      <c r="M8" s="381"/>
      <c r="N8" s="364"/>
      <c r="O8" s="375"/>
      <c r="P8" s="610"/>
      <c r="Q8" s="328"/>
      <c r="R8" s="390" t="s">
        <v>336</v>
      </c>
      <c r="S8" s="376" t="s">
        <v>671</v>
      </c>
      <c r="T8" s="375">
        <v>2600</v>
      </c>
      <c r="U8" s="577"/>
      <c r="V8" s="366"/>
      <c r="W8" s="390" t="s">
        <v>367</v>
      </c>
      <c r="X8" s="376"/>
      <c r="Y8" s="375">
        <v>600</v>
      </c>
      <c r="Z8" s="577"/>
    </row>
    <row r="9" spans="2:26" ht="17.25" customHeight="1">
      <c r="B9" s="328"/>
      <c r="C9" s="381" t="s">
        <v>305</v>
      </c>
      <c r="D9" s="480" t="s">
        <v>667</v>
      </c>
      <c r="E9" s="375">
        <v>2250</v>
      </c>
      <c r="F9" s="577"/>
      <c r="G9" s="329"/>
      <c r="I9" s="211"/>
      <c r="J9" s="472"/>
      <c r="L9" s="328"/>
      <c r="M9" s="390"/>
      <c r="N9" s="376"/>
      <c r="O9" s="375"/>
      <c r="P9" s="578"/>
      <c r="Q9" s="328"/>
      <c r="R9" s="390" t="s">
        <v>664</v>
      </c>
      <c r="S9" s="376" t="s">
        <v>657</v>
      </c>
      <c r="T9" s="375">
        <v>3500</v>
      </c>
      <c r="U9" s="577"/>
      <c r="V9" s="366"/>
      <c r="W9" s="390" t="s">
        <v>335</v>
      </c>
      <c r="X9" s="376"/>
      <c r="Y9" s="375">
        <v>800</v>
      </c>
      <c r="Z9" s="577"/>
    </row>
    <row r="10" spans="2:26" ht="17.25" customHeight="1">
      <c r="B10" s="328"/>
      <c r="C10" s="381" t="s">
        <v>306</v>
      </c>
      <c r="D10" s="480" t="s">
        <v>667</v>
      </c>
      <c r="E10" s="375">
        <v>2450</v>
      </c>
      <c r="F10" s="577"/>
      <c r="G10" s="329"/>
      <c r="H10" s="390"/>
      <c r="I10" s="376"/>
      <c r="J10" s="375"/>
      <c r="K10" s="333"/>
      <c r="L10" s="328"/>
      <c r="M10" s="390"/>
      <c r="N10" s="376"/>
      <c r="O10" s="375"/>
      <c r="P10" s="578"/>
      <c r="Q10" s="328"/>
      <c r="R10" s="390" t="s">
        <v>355</v>
      </c>
      <c r="S10" s="376" t="s">
        <v>657</v>
      </c>
      <c r="T10" s="375">
        <v>1250</v>
      </c>
      <c r="U10" s="577"/>
      <c r="V10" s="366"/>
      <c r="W10" s="390" t="s">
        <v>345</v>
      </c>
      <c r="X10" s="376"/>
      <c r="Y10" s="375">
        <v>650</v>
      </c>
      <c r="Z10" s="577"/>
    </row>
    <row r="11" spans="2:26" ht="17.25" customHeight="1">
      <c r="B11" s="328"/>
      <c r="C11" s="381" t="s">
        <v>307</v>
      </c>
      <c r="D11" s="480" t="s">
        <v>667</v>
      </c>
      <c r="E11" s="375">
        <v>1650</v>
      </c>
      <c r="F11" s="577"/>
      <c r="G11" s="329"/>
      <c r="H11" s="381"/>
      <c r="I11" s="364"/>
      <c r="J11" s="365"/>
      <c r="K11" s="333"/>
      <c r="L11" s="328"/>
      <c r="M11" s="381"/>
      <c r="N11" s="364"/>
      <c r="O11" s="375"/>
      <c r="P11" s="578"/>
      <c r="Q11" s="328"/>
      <c r="R11" s="390" t="s">
        <v>356</v>
      </c>
      <c r="S11" s="376" t="s">
        <v>657</v>
      </c>
      <c r="T11" s="375">
        <v>1900</v>
      </c>
      <c r="U11" s="577"/>
      <c r="V11" s="394"/>
      <c r="W11" s="390" t="s">
        <v>307</v>
      </c>
      <c r="X11" s="376"/>
      <c r="Y11" s="375">
        <v>450</v>
      </c>
      <c r="Z11" s="577"/>
    </row>
    <row r="12" spans="2:26" ht="17.25" customHeight="1">
      <c r="B12" s="328"/>
      <c r="C12" s="381" t="s">
        <v>308</v>
      </c>
      <c r="D12" s="480" t="s">
        <v>771</v>
      </c>
      <c r="E12" s="375">
        <v>2350</v>
      </c>
      <c r="F12" s="577"/>
      <c r="G12" s="329"/>
      <c r="H12" s="381"/>
      <c r="I12" s="364"/>
      <c r="J12" s="365"/>
      <c r="K12" s="333"/>
      <c r="L12" s="328"/>
      <c r="M12" s="381"/>
      <c r="N12" s="364"/>
      <c r="O12" s="375"/>
      <c r="P12" s="578"/>
      <c r="Q12" s="328"/>
      <c r="R12" s="390" t="s">
        <v>329</v>
      </c>
      <c r="S12" s="376"/>
      <c r="T12" s="375">
        <v>2350</v>
      </c>
      <c r="U12" s="577"/>
      <c r="V12" s="366"/>
      <c r="W12" s="390" t="s">
        <v>689</v>
      </c>
      <c r="X12" s="376"/>
      <c r="Y12" s="375">
        <v>900</v>
      </c>
      <c r="Z12" s="577"/>
    </row>
    <row r="13" spans="2:26" ht="17.25" customHeight="1">
      <c r="B13" s="328"/>
      <c r="C13" s="381" t="s">
        <v>329</v>
      </c>
      <c r="D13" s="480" t="s">
        <v>668</v>
      </c>
      <c r="E13" s="375">
        <v>3450</v>
      </c>
      <c r="F13" s="577"/>
      <c r="G13" s="329"/>
      <c r="H13" s="381"/>
      <c r="I13" s="364"/>
      <c r="J13" s="365"/>
      <c r="K13" s="333"/>
      <c r="L13" s="328"/>
      <c r="M13" s="381"/>
      <c r="N13" s="364"/>
      <c r="O13" s="375"/>
      <c r="P13" s="578"/>
      <c r="Q13" s="328"/>
      <c r="R13" s="390" t="s">
        <v>660</v>
      </c>
      <c r="S13" s="376" t="s">
        <v>671</v>
      </c>
      <c r="T13" s="375">
        <v>1900</v>
      </c>
      <c r="U13" s="577"/>
      <c r="V13" s="366"/>
      <c r="W13" s="390" t="s">
        <v>767</v>
      </c>
      <c r="X13" s="376"/>
      <c r="Y13" s="375">
        <v>700</v>
      </c>
      <c r="Z13" s="577"/>
    </row>
    <row r="14" spans="2:26" ht="17.25" customHeight="1">
      <c r="B14" s="328"/>
      <c r="C14" s="381" t="s">
        <v>309</v>
      </c>
      <c r="D14" s="480" t="s">
        <v>668</v>
      </c>
      <c r="E14" s="375">
        <v>850</v>
      </c>
      <c r="F14" s="577"/>
      <c r="G14" s="329"/>
      <c r="H14" s="381"/>
      <c r="I14" s="475"/>
      <c r="J14" s="367"/>
      <c r="K14" s="333"/>
      <c r="L14" s="328"/>
      <c r="M14" s="381"/>
      <c r="N14" s="364"/>
      <c r="O14" s="375"/>
      <c r="P14" s="578"/>
      <c r="Q14" s="328"/>
      <c r="R14" s="390" t="s">
        <v>357</v>
      </c>
      <c r="S14" s="480" t="s">
        <v>827</v>
      </c>
      <c r="T14" s="375">
        <v>5000</v>
      </c>
      <c r="U14" s="577"/>
      <c r="V14" s="366"/>
      <c r="W14" s="390"/>
      <c r="X14" s="376"/>
      <c r="Y14" s="375"/>
      <c r="Z14" s="578"/>
    </row>
    <row r="15" spans="2:26" ht="17.25" customHeight="1">
      <c r="B15" s="328"/>
      <c r="C15" s="390" t="s">
        <v>688</v>
      </c>
      <c r="D15" s="480" t="s">
        <v>668</v>
      </c>
      <c r="E15" s="375">
        <v>1250</v>
      </c>
      <c r="F15" s="577"/>
      <c r="G15" s="329"/>
      <c r="H15" s="381"/>
      <c r="I15" s="475"/>
      <c r="J15" s="365"/>
      <c r="K15" s="333"/>
      <c r="L15" s="328"/>
      <c r="M15" s="381"/>
      <c r="N15" s="364"/>
      <c r="O15" s="375"/>
      <c r="P15" s="578"/>
      <c r="Q15" s="328"/>
      <c r="R15" s="390" t="s">
        <v>358</v>
      </c>
      <c r="S15" s="480" t="s">
        <v>827</v>
      </c>
      <c r="T15" s="375">
        <v>2200</v>
      </c>
      <c r="U15" s="577"/>
      <c r="V15" s="394"/>
      <c r="W15" s="390"/>
      <c r="X15" s="376"/>
      <c r="Y15" s="375"/>
      <c r="Z15" s="578"/>
    </row>
    <row r="16" spans="2:26" ht="17.25" customHeight="1">
      <c r="B16" s="328"/>
      <c r="C16" s="381" t="s">
        <v>330</v>
      </c>
      <c r="D16" s="480" t="s">
        <v>668</v>
      </c>
      <c r="E16" s="375">
        <v>1100</v>
      </c>
      <c r="F16" s="577"/>
      <c r="G16" s="329"/>
      <c r="H16" s="381"/>
      <c r="I16" s="475"/>
      <c r="J16" s="365"/>
      <c r="K16" s="333"/>
      <c r="L16" s="328"/>
      <c r="M16" s="381"/>
      <c r="N16" s="364"/>
      <c r="O16" s="375"/>
      <c r="P16" s="578"/>
      <c r="Q16" s="328"/>
      <c r="R16" s="390" t="s">
        <v>831</v>
      </c>
      <c r="S16" s="376" t="s">
        <v>671</v>
      </c>
      <c r="T16" s="375">
        <v>2300</v>
      </c>
      <c r="U16" s="577"/>
      <c r="V16" s="366"/>
      <c r="W16" s="381"/>
      <c r="X16" s="364"/>
      <c r="Y16" s="375"/>
      <c r="Z16" s="608"/>
    </row>
    <row r="17" spans="2:26" ht="17.25" customHeight="1">
      <c r="B17" s="328"/>
      <c r="C17" s="381" t="s">
        <v>310</v>
      </c>
      <c r="D17" s="480" t="s">
        <v>771</v>
      </c>
      <c r="E17" s="375">
        <v>1800</v>
      </c>
      <c r="F17" s="577"/>
      <c r="G17" s="329"/>
      <c r="H17" s="381"/>
      <c r="I17" s="475"/>
      <c r="J17" s="365"/>
      <c r="K17" s="333"/>
      <c r="L17" s="328"/>
      <c r="M17" s="381"/>
      <c r="N17" s="364"/>
      <c r="O17" s="365"/>
      <c r="P17" s="388"/>
      <c r="Q17" s="328"/>
      <c r="R17" s="390" t="s">
        <v>858</v>
      </c>
      <c r="S17" s="376" t="s">
        <v>671</v>
      </c>
      <c r="T17" s="375">
        <v>1850</v>
      </c>
      <c r="U17" s="577"/>
      <c r="V17" s="366"/>
      <c r="W17" s="381"/>
      <c r="X17" s="364"/>
      <c r="Y17" s="375"/>
      <c r="Z17" s="330"/>
    </row>
    <row r="18" spans="2:26" ht="17.25" customHeight="1">
      <c r="B18" s="328"/>
      <c r="C18" s="381" t="s">
        <v>311</v>
      </c>
      <c r="D18" s="480" t="s">
        <v>668</v>
      </c>
      <c r="E18" s="375">
        <v>2650</v>
      </c>
      <c r="F18" s="577"/>
      <c r="G18" s="329"/>
      <c r="H18" s="381"/>
      <c r="I18" s="475"/>
      <c r="J18" s="365"/>
      <c r="K18" s="333"/>
      <c r="L18" s="328"/>
      <c r="M18" s="363"/>
      <c r="N18" s="364"/>
      <c r="O18" s="365"/>
      <c r="P18" s="388"/>
      <c r="Q18" s="328"/>
      <c r="R18" s="390" t="s">
        <v>832</v>
      </c>
      <c r="S18" s="480" t="s">
        <v>827</v>
      </c>
      <c r="T18" s="375">
        <v>1650</v>
      </c>
      <c r="U18" s="577"/>
      <c r="V18" s="366"/>
      <c r="W18" s="363"/>
      <c r="X18" s="364"/>
      <c r="Y18" s="365"/>
      <c r="Z18" s="330"/>
    </row>
    <row r="19" spans="2:26" ht="17.25" customHeight="1">
      <c r="B19" s="328"/>
      <c r="C19" s="390" t="s">
        <v>312</v>
      </c>
      <c r="D19" s="480" t="s">
        <v>839</v>
      </c>
      <c r="E19" s="375">
        <v>2400</v>
      </c>
      <c r="F19" s="577"/>
      <c r="G19" s="329"/>
      <c r="H19" s="381"/>
      <c r="I19" s="475"/>
      <c r="J19" s="365"/>
      <c r="K19" s="333"/>
      <c r="L19" s="328"/>
      <c r="M19" s="363"/>
      <c r="N19" s="364"/>
      <c r="O19" s="365"/>
      <c r="P19" s="388"/>
      <c r="Q19" s="328"/>
      <c r="R19" s="390" t="s">
        <v>359</v>
      </c>
      <c r="S19" s="376" t="s">
        <v>671</v>
      </c>
      <c r="T19" s="375">
        <v>2100</v>
      </c>
      <c r="U19" s="577"/>
      <c r="V19" s="366"/>
      <c r="W19" s="363"/>
      <c r="X19" s="364"/>
      <c r="Y19" s="365"/>
      <c r="Z19" s="330"/>
    </row>
    <row r="20" spans="2:26" ht="17.25" customHeight="1">
      <c r="B20" s="328"/>
      <c r="C20" s="390" t="s">
        <v>313</v>
      </c>
      <c r="D20" s="480" t="s">
        <v>668</v>
      </c>
      <c r="E20" s="375">
        <v>1000</v>
      </c>
      <c r="F20" s="577"/>
      <c r="G20" s="329"/>
      <c r="H20" s="381"/>
      <c r="I20" s="475"/>
      <c r="J20" s="365"/>
      <c r="K20" s="333"/>
      <c r="L20" s="328"/>
      <c r="M20" s="363"/>
      <c r="N20" s="364"/>
      <c r="O20" s="365"/>
      <c r="P20" s="388"/>
      <c r="Q20" s="328"/>
      <c r="R20" s="390" t="s">
        <v>360</v>
      </c>
      <c r="S20" s="480" t="s">
        <v>827</v>
      </c>
      <c r="T20" s="375">
        <v>3100</v>
      </c>
      <c r="U20" s="577"/>
      <c r="V20" s="366"/>
      <c r="W20" s="363"/>
      <c r="X20" s="364"/>
      <c r="Y20" s="365"/>
      <c r="Z20" s="330"/>
    </row>
    <row r="21" spans="2:26" ht="17.25" customHeight="1">
      <c r="B21" s="328"/>
      <c r="C21" s="390" t="s">
        <v>314</v>
      </c>
      <c r="D21" s="480" t="s">
        <v>668</v>
      </c>
      <c r="E21" s="375">
        <v>1800</v>
      </c>
      <c r="F21" s="577"/>
      <c r="G21" s="329"/>
      <c r="H21" s="381"/>
      <c r="I21" s="475"/>
      <c r="J21" s="365"/>
      <c r="K21" s="333"/>
      <c r="L21" s="328"/>
      <c r="M21" s="363"/>
      <c r="N21" s="364"/>
      <c r="O21" s="365"/>
      <c r="P21" s="388"/>
      <c r="Q21" s="328"/>
      <c r="R21" s="390" t="s">
        <v>361</v>
      </c>
      <c r="S21" s="480" t="s">
        <v>827</v>
      </c>
      <c r="T21" s="375">
        <v>1850</v>
      </c>
      <c r="U21" s="577"/>
      <c r="V21" s="366"/>
      <c r="W21" s="363"/>
      <c r="X21" s="364"/>
      <c r="Y21" s="365"/>
      <c r="Z21" s="330"/>
    </row>
    <row r="22" spans="2:26" ht="17.25" customHeight="1">
      <c r="B22" s="328"/>
      <c r="C22" s="390" t="s">
        <v>331</v>
      </c>
      <c r="D22" s="480" t="s">
        <v>667</v>
      </c>
      <c r="E22" s="375">
        <v>2600</v>
      </c>
      <c r="F22" s="577"/>
      <c r="G22" s="329"/>
      <c r="H22" s="381"/>
      <c r="I22" s="475"/>
      <c r="J22" s="365"/>
      <c r="K22" s="333"/>
      <c r="L22" s="328"/>
      <c r="M22" s="363"/>
      <c r="N22" s="364"/>
      <c r="O22" s="365"/>
      <c r="P22" s="388"/>
      <c r="Q22" s="328"/>
      <c r="R22" s="390" t="s">
        <v>337</v>
      </c>
      <c r="S22" s="376" t="s">
        <v>671</v>
      </c>
      <c r="T22" s="375">
        <v>1700</v>
      </c>
      <c r="U22" s="577"/>
      <c r="V22" s="366"/>
      <c r="W22" s="363"/>
      <c r="X22" s="364"/>
      <c r="Y22" s="365"/>
      <c r="Z22" s="330"/>
    </row>
    <row r="23" spans="2:26" ht="17.25" customHeight="1">
      <c r="B23" s="328"/>
      <c r="C23" s="390" t="s">
        <v>332</v>
      </c>
      <c r="D23" s="480" t="s">
        <v>839</v>
      </c>
      <c r="E23" s="375">
        <v>2050</v>
      </c>
      <c r="F23" s="577"/>
      <c r="G23" s="329"/>
      <c r="H23" s="381"/>
      <c r="I23" s="475"/>
      <c r="J23" s="365"/>
      <c r="K23" s="333"/>
      <c r="L23" s="328"/>
      <c r="M23" s="363"/>
      <c r="N23" s="364"/>
      <c r="O23" s="365"/>
      <c r="P23" s="388"/>
      <c r="Q23" s="328"/>
      <c r="R23" s="390" t="s">
        <v>362</v>
      </c>
      <c r="S23" s="376" t="s">
        <v>671</v>
      </c>
      <c r="T23" s="375">
        <v>2000</v>
      </c>
      <c r="U23" s="577"/>
      <c r="V23" s="366"/>
      <c r="W23" s="363"/>
      <c r="X23" s="364"/>
      <c r="Y23" s="365"/>
      <c r="Z23" s="330"/>
    </row>
    <row r="24" spans="2:26" ht="17.25" customHeight="1">
      <c r="B24" s="328"/>
      <c r="C24" s="390" t="s">
        <v>316</v>
      </c>
      <c r="D24" s="480" t="s">
        <v>667</v>
      </c>
      <c r="E24" s="375">
        <v>1850</v>
      </c>
      <c r="F24" s="577"/>
      <c r="G24" s="329"/>
      <c r="H24" s="381"/>
      <c r="I24" s="475"/>
      <c r="J24" s="365"/>
      <c r="K24" s="333"/>
      <c r="L24" s="328"/>
      <c r="M24" s="363"/>
      <c r="N24" s="364"/>
      <c r="O24" s="365"/>
      <c r="P24" s="388"/>
      <c r="Q24" s="328"/>
      <c r="R24" s="390" t="s">
        <v>363</v>
      </c>
      <c r="S24" s="480" t="s">
        <v>827</v>
      </c>
      <c r="T24" s="375">
        <v>2450</v>
      </c>
      <c r="U24" s="577"/>
      <c r="V24" s="366"/>
      <c r="W24" s="363"/>
      <c r="X24" s="364"/>
      <c r="Y24" s="365"/>
      <c r="Z24" s="330"/>
    </row>
    <row r="25" spans="2:26" ht="17.25" customHeight="1">
      <c r="B25" s="328"/>
      <c r="C25" s="390" t="s">
        <v>317</v>
      </c>
      <c r="D25" s="480" t="s">
        <v>667</v>
      </c>
      <c r="E25" s="375">
        <v>2100</v>
      </c>
      <c r="F25" s="577"/>
      <c r="G25" s="329"/>
      <c r="H25" s="416"/>
      <c r="I25" s="475"/>
      <c r="J25" s="365"/>
      <c r="K25" s="333"/>
      <c r="L25" s="328"/>
      <c r="M25" s="363"/>
      <c r="N25" s="364"/>
      <c r="O25" s="365"/>
      <c r="P25" s="388"/>
      <c r="Q25" s="328"/>
      <c r="R25" s="390" t="s">
        <v>338</v>
      </c>
      <c r="S25" s="480" t="s">
        <v>827</v>
      </c>
      <c r="T25" s="375">
        <v>1600</v>
      </c>
      <c r="U25" s="577"/>
      <c r="V25" s="366"/>
      <c r="W25" s="363"/>
      <c r="X25" s="364"/>
      <c r="Y25" s="365"/>
      <c r="Z25" s="330"/>
    </row>
    <row r="26" spans="2:26" ht="17.25" customHeight="1">
      <c r="B26" s="328"/>
      <c r="C26" s="390" t="s">
        <v>318</v>
      </c>
      <c r="D26" s="480" t="s">
        <v>771</v>
      </c>
      <c r="E26" s="375">
        <v>2150</v>
      </c>
      <c r="F26" s="577"/>
      <c r="G26" s="329"/>
      <c r="H26" s="381"/>
      <c r="I26" s="475"/>
      <c r="J26" s="365"/>
      <c r="K26" s="333"/>
      <c r="L26" s="328"/>
      <c r="M26" s="363"/>
      <c r="N26" s="364"/>
      <c r="O26" s="365"/>
      <c r="P26" s="388"/>
      <c r="Q26" s="328"/>
      <c r="R26" s="390" t="s">
        <v>339</v>
      </c>
      <c r="S26" s="480" t="s">
        <v>827</v>
      </c>
      <c r="T26" s="375">
        <v>1750</v>
      </c>
      <c r="U26" s="577"/>
      <c r="V26" s="366"/>
      <c r="W26" s="363"/>
      <c r="X26" s="364"/>
      <c r="Y26" s="365"/>
      <c r="Z26" s="330"/>
    </row>
    <row r="27" spans="2:26" ht="17.25" customHeight="1">
      <c r="B27" s="328"/>
      <c r="C27" s="390" t="s">
        <v>319</v>
      </c>
      <c r="D27" s="480" t="s">
        <v>771</v>
      </c>
      <c r="E27" s="375">
        <v>1650</v>
      </c>
      <c r="F27" s="577"/>
      <c r="G27" s="329"/>
      <c r="H27" s="419"/>
      <c r="I27" s="475"/>
      <c r="J27" s="365"/>
      <c r="K27" s="333"/>
      <c r="L27" s="328"/>
      <c r="M27" s="363"/>
      <c r="N27" s="364"/>
      <c r="O27" s="365"/>
      <c r="P27" s="388"/>
      <c r="Q27" s="328"/>
      <c r="R27" s="390" t="s">
        <v>340</v>
      </c>
      <c r="S27" s="376" t="s">
        <v>657</v>
      </c>
      <c r="T27" s="375">
        <v>1500</v>
      </c>
      <c r="U27" s="577"/>
      <c r="V27" s="366"/>
      <c r="W27" s="363"/>
      <c r="X27" s="364"/>
      <c r="Y27" s="365"/>
      <c r="Z27" s="330"/>
    </row>
    <row r="28" spans="2:26" ht="17.25" customHeight="1">
      <c r="B28" s="328"/>
      <c r="C28" s="390" t="s">
        <v>320</v>
      </c>
      <c r="D28" s="480" t="s">
        <v>667</v>
      </c>
      <c r="E28" s="375">
        <v>950</v>
      </c>
      <c r="F28" s="577"/>
      <c r="G28" s="329"/>
      <c r="H28" s="381"/>
      <c r="I28" s="475"/>
      <c r="J28" s="365"/>
      <c r="K28" s="333"/>
      <c r="L28" s="328"/>
      <c r="M28" s="363"/>
      <c r="N28" s="364"/>
      <c r="O28" s="375"/>
      <c r="P28" s="388"/>
      <c r="Q28" s="328"/>
      <c r="R28" s="390" t="s">
        <v>341</v>
      </c>
      <c r="S28" s="376" t="s">
        <v>657</v>
      </c>
      <c r="T28" s="375">
        <v>1450</v>
      </c>
      <c r="U28" s="577"/>
      <c r="V28" s="366"/>
      <c r="W28" s="363"/>
      <c r="X28" s="364"/>
      <c r="Y28" s="365"/>
      <c r="Z28" s="330"/>
    </row>
    <row r="29" spans="2:26" ht="17.25" customHeight="1">
      <c r="B29" s="328"/>
      <c r="C29" s="390" t="s">
        <v>321</v>
      </c>
      <c r="D29" s="480" t="s">
        <v>771</v>
      </c>
      <c r="E29" s="375">
        <v>1450</v>
      </c>
      <c r="F29" s="577"/>
      <c r="G29" s="329"/>
      <c r="H29" s="381"/>
      <c r="I29" s="475"/>
      <c r="J29" s="365"/>
      <c r="K29" s="333"/>
      <c r="L29" s="328"/>
      <c r="M29" s="363"/>
      <c r="N29" s="364"/>
      <c r="O29" s="375"/>
      <c r="P29" s="388"/>
      <c r="Q29" s="328"/>
      <c r="R29" s="390" t="s">
        <v>315</v>
      </c>
      <c r="S29" s="376" t="s">
        <v>657</v>
      </c>
      <c r="T29" s="375">
        <v>1400</v>
      </c>
      <c r="U29" s="577"/>
      <c r="V29" s="366"/>
      <c r="W29" s="363"/>
      <c r="X29" s="364"/>
      <c r="Y29" s="365"/>
      <c r="Z29" s="330"/>
    </row>
    <row r="30" spans="2:26" ht="17.25" customHeight="1">
      <c r="B30" s="328"/>
      <c r="C30" s="390" t="s">
        <v>333</v>
      </c>
      <c r="D30" s="480" t="s">
        <v>840</v>
      </c>
      <c r="E30" s="375">
        <v>2500</v>
      </c>
      <c r="F30" s="577"/>
      <c r="G30" s="329"/>
      <c r="H30" s="381"/>
      <c r="I30" s="475"/>
      <c r="J30" s="365"/>
      <c r="K30" s="333"/>
      <c r="L30" s="328"/>
      <c r="M30" s="363"/>
      <c r="N30" s="364"/>
      <c r="O30" s="375"/>
      <c r="P30" s="388"/>
      <c r="Q30" s="328"/>
      <c r="R30" s="390" t="s">
        <v>342</v>
      </c>
      <c r="S30" s="376" t="s">
        <v>657</v>
      </c>
      <c r="T30" s="375">
        <v>2600</v>
      </c>
      <c r="U30" s="577"/>
      <c r="V30" s="366"/>
      <c r="W30" s="363"/>
      <c r="X30" s="364"/>
      <c r="Y30" s="365"/>
      <c r="Z30" s="330"/>
    </row>
    <row r="31" spans="2:26" ht="17.25" customHeight="1">
      <c r="B31" s="328"/>
      <c r="C31" s="390" t="s">
        <v>322</v>
      </c>
      <c r="D31" s="480" t="s">
        <v>667</v>
      </c>
      <c r="E31" s="375">
        <v>3550</v>
      </c>
      <c r="F31" s="577"/>
      <c r="G31" s="329"/>
      <c r="H31" s="381"/>
      <c r="I31" s="475"/>
      <c r="J31" s="365"/>
      <c r="K31" s="333"/>
      <c r="L31" s="328"/>
      <c r="M31" s="363"/>
      <c r="N31" s="364"/>
      <c r="O31" s="375"/>
      <c r="P31" s="388"/>
      <c r="Q31" s="328"/>
      <c r="R31" s="390" t="s">
        <v>691</v>
      </c>
      <c r="S31" s="376" t="s">
        <v>657</v>
      </c>
      <c r="T31" s="375">
        <v>2650</v>
      </c>
      <c r="U31" s="577"/>
      <c r="V31" s="366"/>
      <c r="W31" s="363"/>
      <c r="X31" s="364"/>
      <c r="Y31" s="365"/>
      <c r="Z31" s="330"/>
    </row>
    <row r="32" spans="2:26" ht="17.25" customHeight="1">
      <c r="B32" s="328"/>
      <c r="C32" s="390" t="s">
        <v>334</v>
      </c>
      <c r="D32" s="480" t="s">
        <v>667</v>
      </c>
      <c r="E32" s="375">
        <v>1750</v>
      </c>
      <c r="F32" s="577"/>
      <c r="G32" s="329"/>
      <c r="H32" s="381"/>
      <c r="I32" s="475"/>
      <c r="J32" s="365"/>
      <c r="K32" s="333"/>
      <c r="L32" s="328"/>
      <c r="M32" s="363"/>
      <c r="N32" s="481"/>
      <c r="O32" s="365"/>
      <c r="P32" s="368"/>
      <c r="Q32" s="328"/>
      <c r="R32" s="390" t="s">
        <v>343</v>
      </c>
      <c r="S32" s="376" t="s">
        <v>657</v>
      </c>
      <c r="T32" s="375">
        <v>1050</v>
      </c>
      <c r="U32" s="577"/>
      <c r="V32" s="366"/>
      <c r="W32" s="363"/>
      <c r="X32" s="364"/>
      <c r="Y32" s="365"/>
      <c r="Z32" s="330"/>
    </row>
    <row r="33" spans="2:26" ht="17.25" customHeight="1">
      <c r="B33" s="328"/>
      <c r="C33" s="390" t="s">
        <v>323</v>
      </c>
      <c r="D33" s="480" t="s">
        <v>667</v>
      </c>
      <c r="E33" s="375">
        <v>1750</v>
      </c>
      <c r="F33" s="577"/>
      <c r="G33" s="329"/>
      <c r="H33" s="381"/>
      <c r="I33" s="475"/>
      <c r="J33" s="365"/>
      <c r="K33" s="333"/>
      <c r="L33" s="328"/>
      <c r="M33" s="381"/>
      <c r="N33" s="364"/>
      <c r="O33" s="365"/>
      <c r="P33" s="368"/>
      <c r="Q33" s="328"/>
      <c r="R33" s="390" t="s">
        <v>344</v>
      </c>
      <c r="S33" s="489" t="s">
        <v>852</v>
      </c>
      <c r="T33" s="375">
        <v>2200</v>
      </c>
      <c r="U33" s="577"/>
      <c r="V33" s="366"/>
      <c r="W33" s="363"/>
      <c r="X33" s="364"/>
      <c r="Y33" s="365"/>
      <c r="Z33" s="330"/>
    </row>
    <row r="34" spans="2:26" ht="17.25" customHeight="1">
      <c r="B34" s="328"/>
      <c r="C34" s="390" t="s">
        <v>324</v>
      </c>
      <c r="D34" s="480" t="s">
        <v>667</v>
      </c>
      <c r="E34" s="375">
        <v>1250</v>
      </c>
      <c r="F34" s="577"/>
      <c r="G34" s="329"/>
      <c r="H34" s="381"/>
      <c r="I34" s="475"/>
      <c r="J34" s="365"/>
      <c r="K34" s="333"/>
      <c r="L34" s="328"/>
      <c r="M34" s="381"/>
      <c r="N34" s="364"/>
      <c r="O34" s="365"/>
      <c r="P34" s="368"/>
      <c r="Q34" s="328"/>
      <c r="R34" s="390" t="s">
        <v>364</v>
      </c>
      <c r="S34" s="376" t="s">
        <v>657</v>
      </c>
      <c r="T34" s="375">
        <v>1000</v>
      </c>
      <c r="U34" s="577"/>
      <c r="V34" s="366"/>
      <c r="W34" s="363"/>
      <c r="X34" s="364"/>
      <c r="Y34" s="365"/>
      <c r="Z34" s="330"/>
    </row>
    <row r="35" spans="2:26" ht="17.25" customHeight="1">
      <c r="B35" s="328"/>
      <c r="C35" s="390" t="s">
        <v>325</v>
      </c>
      <c r="D35" s="480" t="s">
        <v>667</v>
      </c>
      <c r="E35" s="375">
        <v>1350</v>
      </c>
      <c r="F35" s="577"/>
      <c r="G35" s="329"/>
      <c r="H35" s="381"/>
      <c r="I35" s="475"/>
      <c r="J35" s="365"/>
      <c r="K35" s="333"/>
      <c r="L35" s="328"/>
      <c r="M35" s="381"/>
      <c r="N35" s="364"/>
      <c r="O35" s="365"/>
      <c r="P35" s="368"/>
      <c r="Q35" s="328"/>
      <c r="R35" s="390" t="s">
        <v>346</v>
      </c>
      <c r="S35" s="376" t="s">
        <v>657</v>
      </c>
      <c r="T35" s="375">
        <v>1650</v>
      </c>
      <c r="U35" s="577"/>
      <c r="V35" s="366"/>
      <c r="W35" s="363"/>
      <c r="X35" s="364"/>
      <c r="Y35" s="365"/>
      <c r="Z35" s="330"/>
    </row>
    <row r="36" spans="2:26" ht="17.25" customHeight="1">
      <c r="B36" s="328"/>
      <c r="C36" s="390" t="s">
        <v>326</v>
      </c>
      <c r="D36" s="480" t="s">
        <v>667</v>
      </c>
      <c r="E36" s="375">
        <v>1500</v>
      </c>
      <c r="F36" s="577"/>
      <c r="G36" s="329"/>
      <c r="H36" s="381"/>
      <c r="I36" s="475"/>
      <c r="J36" s="365"/>
      <c r="K36" s="333"/>
      <c r="L36" s="328"/>
      <c r="M36" s="381"/>
      <c r="N36" s="364"/>
      <c r="O36" s="365"/>
      <c r="P36" s="368"/>
      <c r="Q36" s="328"/>
      <c r="R36" s="390" t="s">
        <v>349</v>
      </c>
      <c r="S36" s="376" t="s">
        <v>354</v>
      </c>
      <c r="T36" s="375">
        <v>1800</v>
      </c>
      <c r="U36" s="577"/>
      <c r="V36" s="366"/>
      <c r="W36" s="363"/>
      <c r="X36" s="364"/>
      <c r="Y36" s="365"/>
      <c r="Z36" s="330"/>
    </row>
    <row r="37" spans="2:26" ht="17.25" customHeight="1">
      <c r="B37" s="328"/>
      <c r="C37" s="390" t="s">
        <v>772</v>
      </c>
      <c r="D37" s="480" t="s">
        <v>839</v>
      </c>
      <c r="E37" s="375">
        <v>1850</v>
      </c>
      <c r="F37" s="577"/>
      <c r="G37" s="329"/>
      <c r="H37" s="390"/>
      <c r="I37" s="480"/>
      <c r="J37" s="365"/>
      <c r="K37" s="333"/>
      <c r="L37" s="328"/>
      <c r="M37" s="381"/>
      <c r="N37" s="364"/>
      <c r="O37" s="365"/>
      <c r="P37" s="368"/>
      <c r="Q37" s="328"/>
      <c r="R37" s="390" t="s">
        <v>368</v>
      </c>
      <c r="S37" s="489" t="s">
        <v>852</v>
      </c>
      <c r="T37" s="375">
        <v>2800</v>
      </c>
      <c r="U37" s="577"/>
      <c r="V37" s="366"/>
      <c r="W37" s="363"/>
      <c r="X37" s="364"/>
      <c r="Y37" s="365"/>
      <c r="Z37" s="330"/>
    </row>
    <row r="38" spans="2:26" ht="17.25" customHeight="1">
      <c r="B38" s="328"/>
      <c r="C38" s="390"/>
      <c r="D38" s="480"/>
      <c r="E38" s="375"/>
      <c r="F38" s="578"/>
      <c r="G38" s="329"/>
      <c r="H38" s="390"/>
      <c r="I38" s="480"/>
      <c r="J38" s="365"/>
      <c r="K38" s="333"/>
      <c r="L38" s="328"/>
      <c r="M38" s="381"/>
      <c r="N38" s="364"/>
      <c r="O38" s="365"/>
      <c r="P38" s="368"/>
      <c r="Q38" s="328"/>
      <c r="R38" s="390" t="s">
        <v>369</v>
      </c>
      <c r="S38" s="489" t="s">
        <v>852</v>
      </c>
      <c r="T38" s="375">
        <v>2600</v>
      </c>
      <c r="U38" s="577"/>
      <c r="V38" s="366"/>
      <c r="W38" s="363"/>
      <c r="X38" s="364"/>
      <c r="Y38" s="365"/>
      <c r="Z38" s="330"/>
    </row>
    <row r="39" spans="2:26" ht="17.25" customHeight="1">
      <c r="B39" s="328"/>
      <c r="C39" s="381"/>
      <c r="D39" s="475"/>
      <c r="E39" s="375"/>
      <c r="F39" s="610"/>
      <c r="G39" s="329"/>
      <c r="H39" s="390"/>
      <c r="I39" s="480"/>
      <c r="J39" s="365"/>
      <c r="K39" s="333"/>
      <c r="L39" s="328"/>
      <c r="M39" s="381"/>
      <c r="N39" s="364"/>
      <c r="O39" s="365"/>
      <c r="P39" s="368"/>
      <c r="Q39" s="328"/>
      <c r="R39" s="390" t="s">
        <v>370</v>
      </c>
      <c r="S39" s="489" t="s">
        <v>852</v>
      </c>
      <c r="T39" s="375">
        <v>1800</v>
      </c>
      <c r="U39" s="577"/>
      <c r="V39" s="366"/>
      <c r="W39" s="363"/>
      <c r="X39" s="364"/>
      <c r="Y39" s="365"/>
      <c r="Z39" s="330"/>
    </row>
    <row r="40" spans="2:26" ht="17.25" customHeight="1">
      <c r="B40" s="442"/>
      <c r="C40" s="447"/>
      <c r="D40" s="589"/>
      <c r="E40" s="448"/>
      <c r="F40" s="622"/>
      <c r="G40" s="445"/>
      <c r="H40" s="447"/>
      <c r="I40" s="589"/>
      <c r="J40" s="435"/>
      <c r="K40" s="443"/>
      <c r="L40" s="442"/>
      <c r="M40" s="434"/>
      <c r="N40" s="623"/>
      <c r="O40" s="435"/>
      <c r="P40" s="624"/>
      <c r="Q40" s="442"/>
      <c r="R40" s="447" t="s">
        <v>365</v>
      </c>
      <c r="S40" s="451" t="s">
        <v>770</v>
      </c>
      <c r="T40" s="448">
        <v>1100</v>
      </c>
      <c r="U40" s="625"/>
      <c r="V40" s="626"/>
      <c r="W40" s="627"/>
      <c r="X40" s="623"/>
      <c r="Y40" s="435"/>
      <c r="Z40" s="444"/>
    </row>
    <row r="41" spans="2:26" ht="15.75" customHeight="1">
      <c r="B41" s="705" t="s">
        <v>3</v>
      </c>
      <c r="C41" s="710"/>
      <c r="D41" s="711"/>
      <c r="E41" s="452">
        <f>SUM(E6:E40)</f>
        <v>62200</v>
      </c>
      <c r="F41" s="483">
        <f>SUM(F6:F40)</f>
        <v>0</v>
      </c>
      <c r="G41" s="700" t="s">
        <v>3</v>
      </c>
      <c r="H41" s="700"/>
      <c r="I41" s="700"/>
      <c r="J41" s="452">
        <f>SUM(J6:J40)</f>
        <v>0</v>
      </c>
      <c r="K41" s="295">
        <f>SUM(K6:K40)</f>
        <v>0</v>
      </c>
      <c r="L41" s="705" t="s">
        <v>3</v>
      </c>
      <c r="M41" s="700"/>
      <c r="N41" s="700"/>
      <c r="O41" s="452">
        <f>SUM(O6:O40)</f>
        <v>0</v>
      </c>
      <c r="P41" s="453">
        <f>SUM(P6:P40)</f>
        <v>0</v>
      </c>
      <c r="Q41" s="705" t="s">
        <v>3</v>
      </c>
      <c r="R41" s="700"/>
      <c r="S41" s="700"/>
      <c r="T41" s="452">
        <f>SUM(T6:T40)</f>
        <v>75500</v>
      </c>
      <c r="U41" s="453">
        <f>SUM(U6:U40)</f>
        <v>0</v>
      </c>
      <c r="V41" s="700" t="s">
        <v>3</v>
      </c>
      <c r="W41" s="700"/>
      <c r="X41" s="700"/>
      <c r="Y41" s="452">
        <f>SUM(Y6:Y40)</f>
        <v>5450</v>
      </c>
      <c r="Z41" s="453">
        <f>SUM(Z6:Z17)</f>
        <v>0</v>
      </c>
    </row>
    <row r="42" spans="2:30" s="4" customFormat="1" ht="11.25" customHeight="1">
      <c r="B42" s="226" t="s">
        <v>836</v>
      </c>
      <c r="C42" s="628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  <c r="AA42" s="614"/>
      <c r="AB42" s="619"/>
      <c r="AC42" s="620"/>
      <c r="AD42" s="614"/>
    </row>
    <row r="43" spans="2:29" s="4" customFormat="1" ht="12.75" customHeight="1">
      <c r="B43" s="707" t="s">
        <v>837</v>
      </c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594"/>
      <c r="Z43" s="594"/>
      <c r="AA43" s="594"/>
      <c r="AB43" s="594"/>
      <c r="AC43" s="594"/>
    </row>
    <row r="44" spans="2:29" s="4" customFormat="1" ht="12.75" customHeight="1">
      <c r="B44" s="707" t="s">
        <v>834</v>
      </c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08"/>
      <c r="P44" s="708"/>
      <c r="Q44" s="708"/>
      <c r="R44" s="708"/>
      <c r="S44" s="708"/>
      <c r="T44" s="708"/>
      <c r="U44" s="708"/>
      <c r="V44" s="708"/>
      <c r="W44" s="708"/>
      <c r="X44" s="708"/>
      <c r="Y44" s="594"/>
      <c r="Z44" s="594"/>
      <c r="AA44" s="594"/>
      <c r="AB44" s="594"/>
      <c r="AC44" s="594"/>
    </row>
    <row r="45" spans="2:29" s="4" customFormat="1" ht="11.25" customHeight="1">
      <c r="B45" s="684" t="s">
        <v>835</v>
      </c>
      <c r="C45" s="709"/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709"/>
      <c r="U45" s="709"/>
      <c r="V45" s="709"/>
      <c r="W45" s="709"/>
      <c r="X45" s="709"/>
      <c r="Y45" s="621"/>
      <c r="Z45" s="621"/>
      <c r="AA45" s="594"/>
      <c r="AB45" s="594"/>
      <c r="AC45" s="594"/>
    </row>
    <row r="46" spans="2:27" s="4" customFormat="1" ht="4.5" customHeight="1">
      <c r="B46" s="226"/>
      <c r="C46" s="1"/>
      <c r="D46" s="1"/>
      <c r="E46" s="615"/>
      <c r="F46" s="616"/>
      <c r="G46" s="1"/>
      <c r="H46" s="1"/>
      <c r="I46" s="1"/>
      <c r="J46" s="615"/>
      <c r="K46" s="617"/>
      <c r="L46" s="1"/>
      <c r="M46" s="1"/>
      <c r="N46" s="1"/>
      <c r="O46" s="615"/>
      <c r="P46" s="618"/>
      <c r="Q46" s="1"/>
      <c r="R46" s="1"/>
      <c r="S46" s="1"/>
      <c r="T46" s="615"/>
      <c r="U46" s="617"/>
      <c r="V46" s="1"/>
      <c r="W46" s="1"/>
      <c r="X46" s="1"/>
      <c r="Y46" s="615"/>
      <c r="Z46" s="618"/>
      <c r="AA46" s="2"/>
    </row>
    <row r="47" spans="2:26" ht="13.5">
      <c r="B47" s="317" t="s">
        <v>693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8"/>
      <c r="N47" s="317"/>
      <c r="O47" s="322"/>
      <c r="P47" s="323"/>
      <c r="Q47" s="317"/>
      <c r="R47" s="318"/>
      <c r="S47" s="317"/>
      <c r="T47" s="322"/>
      <c r="U47" s="323"/>
      <c r="V47" s="681" t="str">
        <f>'岐阜県集計表'!O41</f>
        <v>（2020年8月現在）</v>
      </c>
      <c r="W47" s="681"/>
      <c r="X47" s="681"/>
      <c r="Y47" s="681"/>
      <c r="Z47" s="681"/>
    </row>
    <row r="48" ht="3" customHeight="1"/>
  </sheetData>
  <sheetProtection password="CCCF" sheet="1" selectLockedCells="1"/>
  <mergeCells count="31">
    <mergeCell ref="T3:U3"/>
    <mergeCell ref="V3:Y3"/>
    <mergeCell ref="V41:X41"/>
    <mergeCell ref="E2:F2"/>
    <mergeCell ref="G2:L2"/>
    <mergeCell ref="M2:N2"/>
    <mergeCell ref="O2:S2"/>
    <mergeCell ref="T2:U2"/>
    <mergeCell ref="V2:Z2"/>
    <mergeCell ref="E3:F3"/>
    <mergeCell ref="G3:L3"/>
    <mergeCell ref="M3:N3"/>
    <mergeCell ref="Q41:S41"/>
    <mergeCell ref="O4:P4"/>
    <mergeCell ref="Q4:R4"/>
    <mergeCell ref="O3:S3"/>
    <mergeCell ref="V47:Z47"/>
    <mergeCell ref="B43:X43"/>
    <mergeCell ref="B44:X44"/>
    <mergeCell ref="B45:X45"/>
    <mergeCell ref="B41:D41"/>
    <mergeCell ref="G41:I41"/>
    <mergeCell ref="L41:N41"/>
    <mergeCell ref="V5:Y5"/>
    <mergeCell ref="F4:G4"/>
    <mergeCell ref="H4:I4"/>
    <mergeCell ref="C4:E4"/>
    <mergeCell ref="B5:E5"/>
    <mergeCell ref="G5:J5"/>
    <mergeCell ref="L5:O5"/>
    <mergeCell ref="Q5:T5"/>
  </mergeCells>
  <conditionalFormatting sqref="F6">
    <cfRule type="expression" priority="122" dxfId="0" stopIfTrue="1">
      <formula>F6&gt;E6</formula>
    </cfRule>
  </conditionalFormatting>
  <conditionalFormatting sqref="F7">
    <cfRule type="expression" priority="86" dxfId="0" stopIfTrue="1">
      <formula>F7&gt;E7</formula>
    </cfRule>
  </conditionalFormatting>
  <conditionalFormatting sqref="F8">
    <cfRule type="expression" priority="85" dxfId="0" stopIfTrue="1">
      <formula>F8&gt;E8</formula>
    </cfRule>
  </conditionalFormatting>
  <conditionalFormatting sqref="F9">
    <cfRule type="expression" priority="84" dxfId="0" stopIfTrue="1">
      <formula>F9&gt;E9</formula>
    </cfRule>
  </conditionalFormatting>
  <conditionalFormatting sqref="F10">
    <cfRule type="expression" priority="83" dxfId="0" stopIfTrue="1">
      <formula>F10&gt;E10</formula>
    </cfRule>
  </conditionalFormatting>
  <conditionalFormatting sqref="F11">
    <cfRule type="expression" priority="82" dxfId="0" stopIfTrue="1">
      <formula>F11&gt;E11</formula>
    </cfRule>
  </conditionalFormatting>
  <conditionalFormatting sqref="F12">
    <cfRule type="expression" priority="81" dxfId="0" stopIfTrue="1">
      <formula>F12&gt;E12</formula>
    </cfRule>
  </conditionalFormatting>
  <conditionalFormatting sqref="F13">
    <cfRule type="expression" priority="80" dxfId="0" stopIfTrue="1">
      <formula>F13&gt;E13</formula>
    </cfRule>
  </conditionalFormatting>
  <conditionalFormatting sqref="F14">
    <cfRule type="expression" priority="79" dxfId="0" stopIfTrue="1">
      <formula>F14&gt;E14</formula>
    </cfRule>
  </conditionalFormatting>
  <conditionalFormatting sqref="F15">
    <cfRule type="expression" priority="78" dxfId="0" stopIfTrue="1">
      <formula>F15&gt;E15</formula>
    </cfRule>
  </conditionalFormatting>
  <conditionalFormatting sqref="F16">
    <cfRule type="expression" priority="77" dxfId="0" stopIfTrue="1">
      <formula>F16&gt;E16</formula>
    </cfRule>
  </conditionalFormatting>
  <conditionalFormatting sqref="F17">
    <cfRule type="expression" priority="76" dxfId="0" stopIfTrue="1">
      <formula>F17&gt;E17</formula>
    </cfRule>
  </conditionalFormatting>
  <conditionalFormatting sqref="F18">
    <cfRule type="expression" priority="75" dxfId="0" stopIfTrue="1">
      <formula>F18&gt;E18</formula>
    </cfRule>
  </conditionalFormatting>
  <conditionalFormatting sqref="F19">
    <cfRule type="expression" priority="74" dxfId="0" stopIfTrue="1">
      <formula>F19&gt;E19</formula>
    </cfRule>
  </conditionalFormatting>
  <conditionalFormatting sqref="F20">
    <cfRule type="expression" priority="73" dxfId="0" stopIfTrue="1">
      <formula>F20&gt;E20</formula>
    </cfRule>
  </conditionalFormatting>
  <conditionalFormatting sqref="F21">
    <cfRule type="expression" priority="72" dxfId="0" stopIfTrue="1">
      <formula>F21&gt;E21</formula>
    </cfRule>
  </conditionalFormatting>
  <conditionalFormatting sqref="F22">
    <cfRule type="expression" priority="71" dxfId="0" stopIfTrue="1">
      <formula>F22&gt;E22</formula>
    </cfRule>
  </conditionalFormatting>
  <conditionalFormatting sqref="F23">
    <cfRule type="expression" priority="70" dxfId="0" stopIfTrue="1">
      <formula>F23&gt;E23</formula>
    </cfRule>
  </conditionalFormatting>
  <conditionalFormatting sqref="F24">
    <cfRule type="expression" priority="69" dxfId="0" stopIfTrue="1">
      <formula>F24&gt;E24</formula>
    </cfRule>
  </conditionalFormatting>
  <conditionalFormatting sqref="F25">
    <cfRule type="expression" priority="68" dxfId="0" stopIfTrue="1">
      <formula>F25&gt;E25</formula>
    </cfRule>
  </conditionalFormatting>
  <conditionalFormatting sqref="F26">
    <cfRule type="expression" priority="67" dxfId="0" stopIfTrue="1">
      <formula>F26&gt;E26</formula>
    </cfRule>
  </conditionalFormatting>
  <conditionalFormatting sqref="F27">
    <cfRule type="expression" priority="66" dxfId="0" stopIfTrue="1">
      <formula>F27&gt;E27</formula>
    </cfRule>
  </conditionalFormatting>
  <conditionalFormatting sqref="F28">
    <cfRule type="expression" priority="65" dxfId="0" stopIfTrue="1">
      <formula>F28&gt;E28</formula>
    </cfRule>
  </conditionalFormatting>
  <conditionalFormatting sqref="F29">
    <cfRule type="expression" priority="64" dxfId="0" stopIfTrue="1">
      <formula>F29&gt;E29</formula>
    </cfRule>
  </conditionalFormatting>
  <conditionalFormatting sqref="F30">
    <cfRule type="expression" priority="63" dxfId="0" stopIfTrue="1">
      <formula>F30&gt;E30</formula>
    </cfRule>
  </conditionalFormatting>
  <conditionalFormatting sqref="F31">
    <cfRule type="expression" priority="62" dxfId="0" stopIfTrue="1">
      <formula>F31&gt;E31</formula>
    </cfRule>
  </conditionalFormatting>
  <conditionalFormatting sqref="F32">
    <cfRule type="expression" priority="61" dxfId="0" stopIfTrue="1">
      <formula>F32&gt;E32</formula>
    </cfRule>
  </conditionalFormatting>
  <conditionalFormatting sqref="F33">
    <cfRule type="expression" priority="60" dxfId="0" stopIfTrue="1">
      <formula>F33&gt;E33</formula>
    </cfRule>
  </conditionalFormatting>
  <conditionalFormatting sqref="F34">
    <cfRule type="expression" priority="59" dxfId="0" stopIfTrue="1">
      <formula>F34&gt;E34</formula>
    </cfRule>
  </conditionalFormatting>
  <conditionalFormatting sqref="F35">
    <cfRule type="expression" priority="58" dxfId="0" stopIfTrue="1">
      <formula>F35&gt;E35</formula>
    </cfRule>
  </conditionalFormatting>
  <conditionalFormatting sqref="F36">
    <cfRule type="expression" priority="57" dxfId="0" stopIfTrue="1">
      <formula>F36&gt;E36</formula>
    </cfRule>
  </conditionalFormatting>
  <conditionalFormatting sqref="F37">
    <cfRule type="expression" priority="56" dxfId="0" stopIfTrue="1">
      <formula>F37&gt;E37</formula>
    </cfRule>
  </conditionalFormatting>
  <conditionalFormatting sqref="F38">
    <cfRule type="expression" priority="55" dxfId="0" stopIfTrue="1">
      <formula>F38&gt;E38</formula>
    </cfRule>
  </conditionalFormatting>
  <conditionalFormatting sqref="K6">
    <cfRule type="expression" priority="54" dxfId="0" stopIfTrue="1">
      <formula>K6&gt;J6</formula>
    </cfRule>
  </conditionalFormatting>
  <conditionalFormatting sqref="P6">
    <cfRule type="expression" priority="53" dxfId="0" stopIfTrue="1">
      <formula>P6&gt;O6</formula>
    </cfRule>
  </conditionalFormatting>
  <conditionalFormatting sqref="P7">
    <cfRule type="expression" priority="52" dxfId="0" stopIfTrue="1">
      <formula>P7&gt;O7</formula>
    </cfRule>
  </conditionalFormatting>
  <conditionalFormatting sqref="U6">
    <cfRule type="expression" priority="51" dxfId="0" stopIfTrue="1">
      <formula>U6&gt;T6</formula>
    </cfRule>
  </conditionalFormatting>
  <conditionalFormatting sqref="U7">
    <cfRule type="expression" priority="50" dxfId="0" stopIfTrue="1">
      <formula>U7&gt;T7</formula>
    </cfRule>
  </conditionalFormatting>
  <conditionalFormatting sqref="U8">
    <cfRule type="expression" priority="49" dxfId="0" stopIfTrue="1">
      <formula>U8&gt;T8</formula>
    </cfRule>
  </conditionalFormatting>
  <conditionalFormatting sqref="U9">
    <cfRule type="expression" priority="48" dxfId="0" stopIfTrue="1">
      <formula>U9&gt;T9</formula>
    </cfRule>
  </conditionalFormatting>
  <conditionalFormatting sqref="U10">
    <cfRule type="expression" priority="47" dxfId="0" stopIfTrue="1">
      <formula>U10&gt;T10</formula>
    </cfRule>
  </conditionalFormatting>
  <conditionalFormatting sqref="U11">
    <cfRule type="expression" priority="46" dxfId="0" stopIfTrue="1">
      <formula>U11&gt;T11</formula>
    </cfRule>
  </conditionalFormatting>
  <conditionalFormatting sqref="U12">
    <cfRule type="expression" priority="45" dxfId="0" stopIfTrue="1">
      <formula>U12&gt;T12</formula>
    </cfRule>
  </conditionalFormatting>
  <conditionalFormatting sqref="U13">
    <cfRule type="expression" priority="44" dxfId="0" stopIfTrue="1">
      <formula>U13&gt;T13</formula>
    </cfRule>
  </conditionalFormatting>
  <conditionalFormatting sqref="U14">
    <cfRule type="expression" priority="43" dxfId="0" stopIfTrue="1">
      <formula>U14&gt;T14</formula>
    </cfRule>
  </conditionalFormatting>
  <conditionalFormatting sqref="U15">
    <cfRule type="expression" priority="42" dxfId="0" stopIfTrue="1">
      <formula>U15&gt;T15</formula>
    </cfRule>
  </conditionalFormatting>
  <conditionalFormatting sqref="U16">
    <cfRule type="expression" priority="41" dxfId="0" stopIfTrue="1">
      <formula>U16&gt;T16</formula>
    </cfRule>
  </conditionalFormatting>
  <conditionalFormatting sqref="U17">
    <cfRule type="expression" priority="40" dxfId="0" stopIfTrue="1">
      <formula>U17&gt;T17</formula>
    </cfRule>
  </conditionalFormatting>
  <conditionalFormatting sqref="U18">
    <cfRule type="expression" priority="39" dxfId="0" stopIfTrue="1">
      <formula>U18&gt;T18</formula>
    </cfRule>
  </conditionalFormatting>
  <conditionalFormatting sqref="U19">
    <cfRule type="expression" priority="38" dxfId="0" stopIfTrue="1">
      <formula>U19&gt;T19</formula>
    </cfRule>
  </conditionalFormatting>
  <conditionalFormatting sqref="U20">
    <cfRule type="expression" priority="37" dxfId="0" stopIfTrue="1">
      <formula>U20&gt;T20</formula>
    </cfRule>
  </conditionalFormatting>
  <conditionalFormatting sqref="U21">
    <cfRule type="expression" priority="36" dxfId="0" stopIfTrue="1">
      <formula>U21&gt;T21</formula>
    </cfRule>
  </conditionalFormatting>
  <conditionalFormatting sqref="U22">
    <cfRule type="expression" priority="35" dxfId="0" stopIfTrue="1">
      <formula>U22&gt;T22</formula>
    </cfRule>
  </conditionalFormatting>
  <conditionalFormatting sqref="U23">
    <cfRule type="expression" priority="34" dxfId="0" stopIfTrue="1">
      <formula>U23&gt;T23</formula>
    </cfRule>
  </conditionalFormatting>
  <conditionalFormatting sqref="U24">
    <cfRule type="expression" priority="33" dxfId="0" stopIfTrue="1">
      <formula>U24&gt;T24</formula>
    </cfRule>
  </conditionalFormatting>
  <conditionalFormatting sqref="U25">
    <cfRule type="expression" priority="32" dxfId="0" stopIfTrue="1">
      <formula>U25&gt;T25</formula>
    </cfRule>
  </conditionalFormatting>
  <conditionalFormatting sqref="U26">
    <cfRule type="expression" priority="31" dxfId="0" stopIfTrue="1">
      <formula>U26&gt;T26</formula>
    </cfRule>
  </conditionalFormatting>
  <conditionalFormatting sqref="U27">
    <cfRule type="expression" priority="30" dxfId="0" stopIfTrue="1">
      <formula>U27&gt;T27</formula>
    </cfRule>
  </conditionalFormatting>
  <conditionalFormatting sqref="U28">
    <cfRule type="expression" priority="29" dxfId="0" stopIfTrue="1">
      <formula>U28&gt;T28</formula>
    </cfRule>
  </conditionalFormatting>
  <conditionalFormatting sqref="U29">
    <cfRule type="expression" priority="28" dxfId="0" stopIfTrue="1">
      <formula>U29&gt;T29</formula>
    </cfRule>
  </conditionalFormatting>
  <conditionalFormatting sqref="U30">
    <cfRule type="expression" priority="27" dxfId="0" stopIfTrue="1">
      <formula>U30&gt;T30</formula>
    </cfRule>
  </conditionalFormatting>
  <conditionalFormatting sqref="U31">
    <cfRule type="expression" priority="26" dxfId="0" stopIfTrue="1">
      <formula>U31&gt;T31</formula>
    </cfRule>
  </conditionalFormatting>
  <conditionalFormatting sqref="U32">
    <cfRule type="expression" priority="25" dxfId="0" stopIfTrue="1">
      <formula>U32&gt;T32</formula>
    </cfRule>
  </conditionalFormatting>
  <conditionalFormatting sqref="U33">
    <cfRule type="expression" priority="24" dxfId="0" stopIfTrue="1">
      <formula>U33&gt;T33</formula>
    </cfRule>
  </conditionalFormatting>
  <conditionalFormatting sqref="U34">
    <cfRule type="expression" priority="23" dxfId="0" stopIfTrue="1">
      <formula>U34&gt;T34</formula>
    </cfRule>
  </conditionalFormatting>
  <conditionalFormatting sqref="U35">
    <cfRule type="expression" priority="22" dxfId="0" stopIfTrue="1">
      <formula>U35&gt;T35</formula>
    </cfRule>
  </conditionalFormatting>
  <conditionalFormatting sqref="U36">
    <cfRule type="expression" priority="21" dxfId="0" stopIfTrue="1">
      <formula>U36&gt;T36</formula>
    </cfRule>
  </conditionalFormatting>
  <conditionalFormatting sqref="U37">
    <cfRule type="expression" priority="20" dxfId="0" stopIfTrue="1">
      <formula>U37&gt;T37</formula>
    </cfRule>
  </conditionalFormatting>
  <conditionalFormatting sqref="U38">
    <cfRule type="expression" priority="19" dxfId="0" stopIfTrue="1">
      <formula>U38&gt;T38</formula>
    </cfRule>
  </conditionalFormatting>
  <conditionalFormatting sqref="U39">
    <cfRule type="expression" priority="18" dxfId="0" stopIfTrue="1">
      <formula>U39&gt;T39</formula>
    </cfRule>
  </conditionalFormatting>
  <conditionalFormatting sqref="U40">
    <cfRule type="expression" priority="17" dxfId="0" stopIfTrue="1">
      <formula>U40&gt;T40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Z10">
    <cfRule type="expression" priority="12" dxfId="0" stopIfTrue="1">
      <formula>Z10&gt;Y10</formula>
    </cfRule>
  </conditionalFormatting>
  <conditionalFormatting sqref="Z11">
    <cfRule type="expression" priority="11" dxfId="0" stopIfTrue="1">
      <formula>Z11&gt;Y11</formula>
    </cfRule>
  </conditionalFormatting>
  <conditionalFormatting sqref="Z12">
    <cfRule type="expression" priority="10" dxfId="0" stopIfTrue="1">
      <formula>Z12&gt;Y12</formula>
    </cfRule>
  </conditionalFormatting>
  <conditionalFormatting sqref="Z14">
    <cfRule type="expression" priority="8" dxfId="0" stopIfTrue="1">
      <formula>Z14&gt;Y14</formula>
    </cfRule>
  </conditionalFormatting>
  <conditionalFormatting sqref="Z15">
    <cfRule type="expression" priority="7" dxfId="0" stopIfTrue="1">
      <formula>Z15&gt;Y15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4">
    <cfRule type="expression" priority="3" dxfId="0" stopIfTrue="1">
      <formula>Z14&gt;Y14</formula>
    </cfRule>
  </conditionalFormatting>
  <conditionalFormatting sqref="Z13">
    <cfRule type="expression" priority="2" dxfId="0" stopIfTrue="1">
      <formula>Z13&gt;Y13</formula>
    </cfRule>
  </conditionalFormatting>
  <conditionalFormatting sqref="Z13">
    <cfRule type="expression" priority="1" dxfId="0" stopIfTrue="1">
      <formula>Z13&gt;Y13</formula>
    </cfRule>
  </conditionalFormatting>
  <dataValidations count="4">
    <dataValidation operator="lessThanOrEqual" allowBlank="1" showInputMessage="1" showErrorMessage="1" sqref="S27:S40 H35:H36 I10:J10 J15:J40 W6:Y40 H11:J13 R6:R40 P17:P40 I6:J8 T6:T40 M6:O40 S6:S13 C42:Z42 S22:S23 S16:S17 S19 B42:B46 C46:Z46 E6:E40"/>
    <dataValidation type="custom" allowBlank="1" showInputMessage="1" showErrorMessage="1" sqref="K7:K8 F39:F40 P8:P16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8 K6 P6:P7 U6:U40 Z6:Z15">
      <formula1>AND(F6&lt;=E6,MOD(F6,50)=0)</formula1>
    </dataValidation>
    <dataValidation type="whole" operator="lessThanOrEqual" allowBlank="1" showInputMessage="1" showErrorMessage="1" sqref="V6:V40">
      <formula1>O6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42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28.5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666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723">
        <f>SUM(O4+O13+O22+O29)</f>
        <v>0</v>
      </c>
      <c r="W3" s="724"/>
      <c r="X3" s="724"/>
      <c r="Y3" s="724"/>
      <c r="Z3" s="479" t="s">
        <v>2</v>
      </c>
    </row>
    <row r="4" spans="2:47" ht="28.5" customHeight="1">
      <c r="B4" s="317"/>
      <c r="C4" s="704" t="s">
        <v>378</v>
      </c>
      <c r="D4" s="704"/>
      <c r="E4" s="704"/>
      <c r="F4" s="702" t="s">
        <v>17</v>
      </c>
      <c r="G4" s="702"/>
      <c r="H4" s="703">
        <f>E12+J12+O12+T12+Y12</f>
        <v>14450</v>
      </c>
      <c r="I4" s="702"/>
      <c r="J4" s="160" t="s">
        <v>2</v>
      </c>
      <c r="K4" s="160" t="s">
        <v>669</v>
      </c>
      <c r="L4" s="161"/>
      <c r="M4" s="482" t="s">
        <v>274</v>
      </c>
      <c r="N4" s="161"/>
      <c r="O4" s="715">
        <f>SUM(F12+K12+P12+U12+Z12)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9.5" customHeight="1">
      <c r="B5" s="705" t="s">
        <v>278</v>
      </c>
      <c r="C5" s="700"/>
      <c r="D5" s="700"/>
      <c r="E5" s="700"/>
      <c r="F5" s="334" t="s">
        <v>276</v>
      </c>
      <c r="G5" s="705" t="s">
        <v>279</v>
      </c>
      <c r="H5" s="700"/>
      <c r="I5" s="700"/>
      <c r="J5" s="701"/>
      <c r="K5" s="321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421" t="s">
        <v>371</v>
      </c>
      <c r="D6" s="414" t="s">
        <v>841</v>
      </c>
      <c r="E6" s="377">
        <v>1750</v>
      </c>
      <c r="F6" s="580"/>
      <c r="G6" s="326"/>
      <c r="H6" s="415"/>
      <c r="I6" s="485"/>
      <c r="J6" s="361"/>
      <c r="K6" s="422"/>
      <c r="L6" s="326"/>
      <c r="M6" s="424"/>
      <c r="N6" s="486"/>
      <c r="O6" s="361"/>
      <c r="P6" s="425"/>
      <c r="Q6" s="326"/>
      <c r="R6" s="426" t="s">
        <v>375</v>
      </c>
      <c r="S6" s="486" t="s">
        <v>676</v>
      </c>
      <c r="T6" s="441">
        <v>3050</v>
      </c>
      <c r="U6" s="580"/>
      <c r="V6" s="362"/>
      <c r="W6" s="380" t="s">
        <v>375</v>
      </c>
      <c r="X6" s="360"/>
      <c r="Y6" s="377">
        <v>550</v>
      </c>
      <c r="Z6" s="580"/>
    </row>
    <row r="7" spans="2:26" ht="17.25">
      <c r="B7" s="328"/>
      <c r="C7" s="381" t="s">
        <v>372</v>
      </c>
      <c r="D7" s="484" t="s">
        <v>842</v>
      </c>
      <c r="E7" s="375">
        <v>3150</v>
      </c>
      <c r="F7" s="577"/>
      <c r="G7" s="328"/>
      <c r="H7" s="381"/>
      <c r="I7" s="484"/>
      <c r="J7" s="365"/>
      <c r="K7" s="330"/>
      <c r="L7" s="328"/>
      <c r="M7" s="390"/>
      <c r="N7" s="487"/>
      <c r="O7" s="365"/>
      <c r="P7" s="388"/>
      <c r="Q7" s="328"/>
      <c r="R7" s="430" t="s">
        <v>377</v>
      </c>
      <c r="S7" s="487" t="s">
        <v>676</v>
      </c>
      <c r="T7" s="375">
        <v>3350</v>
      </c>
      <c r="U7" s="577"/>
      <c r="V7" s="366"/>
      <c r="W7" s="381"/>
      <c r="X7" s="364"/>
      <c r="Y7" s="365"/>
      <c r="Z7" s="330"/>
    </row>
    <row r="8" spans="2:26" ht="17.25">
      <c r="B8" s="328"/>
      <c r="C8" s="381" t="s">
        <v>374</v>
      </c>
      <c r="D8" s="475" t="s">
        <v>667</v>
      </c>
      <c r="E8" s="375">
        <v>2600</v>
      </c>
      <c r="F8" s="577"/>
      <c r="G8" s="328"/>
      <c r="H8" s="381"/>
      <c r="I8" s="484"/>
      <c r="J8" s="365"/>
      <c r="K8" s="330"/>
      <c r="L8" s="328"/>
      <c r="M8" s="390"/>
      <c r="N8" s="487"/>
      <c r="O8" s="365"/>
      <c r="P8" s="388"/>
      <c r="Q8" s="328"/>
      <c r="R8" s="390"/>
      <c r="S8" s="487"/>
      <c r="T8" s="431"/>
      <c r="U8" s="388"/>
      <c r="V8" s="394"/>
      <c r="W8" s="390"/>
      <c r="X8" s="376"/>
      <c r="Y8" s="375"/>
      <c r="Z8" s="330"/>
    </row>
    <row r="9" spans="2:26" ht="17.25">
      <c r="B9" s="328"/>
      <c r="C9" s="390"/>
      <c r="D9" s="487"/>
      <c r="E9" s="375"/>
      <c r="F9" s="469"/>
      <c r="G9" s="328"/>
      <c r="H9" s="381"/>
      <c r="I9" s="484"/>
      <c r="J9" s="365"/>
      <c r="K9" s="330"/>
      <c r="L9" s="328"/>
      <c r="M9" s="390"/>
      <c r="N9" s="487"/>
      <c r="O9" s="365"/>
      <c r="P9" s="388"/>
      <c r="Q9" s="328"/>
      <c r="R9" s="390"/>
      <c r="S9" s="487"/>
      <c r="T9" s="431"/>
      <c r="U9" s="388"/>
      <c r="V9" s="366"/>
      <c r="W9" s="381"/>
      <c r="X9" s="364"/>
      <c r="Y9" s="365"/>
      <c r="Z9" s="330"/>
    </row>
    <row r="10" spans="2:26" ht="17.25">
      <c r="B10" s="328"/>
      <c r="C10" s="390"/>
      <c r="D10" s="480"/>
      <c r="E10" s="375"/>
      <c r="F10" s="469"/>
      <c r="G10" s="328"/>
      <c r="H10" s="381"/>
      <c r="I10" s="417"/>
      <c r="J10" s="367"/>
      <c r="K10" s="330"/>
      <c r="L10" s="328"/>
      <c r="M10" s="381"/>
      <c r="N10" s="378"/>
      <c r="O10" s="365"/>
      <c r="P10" s="388"/>
      <c r="Q10" s="328"/>
      <c r="R10" s="390"/>
      <c r="S10" s="376"/>
      <c r="T10" s="375"/>
      <c r="U10" s="388"/>
      <c r="V10" s="394"/>
      <c r="W10" s="390"/>
      <c r="X10" s="376"/>
      <c r="Y10" s="375"/>
      <c r="Z10" s="330"/>
    </row>
    <row r="11" spans="2:26" ht="17.25">
      <c r="B11" s="326"/>
      <c r="C11" s="382"/>
      <c r="D11" s="420"/>
      <c r="E11" s="374"/>
      <c r="F11" s="324"/>
      <c r="G11" s="325"/>
      <c r="H11" s="382"/>
      <c r="I11" s="387"/>
      <c r="J11" s="374"/>
      <c r="K11" s="327"/>
      <c r="L11" s="325"/>
      <c r="M11" s="373"/>
      <c r="N11" s="369"/>
      <c r="O11" s="374"/>
      <c r="P11" s="392"/>
      <c r="Q11" s="325"/>
      <c r="R11" s="386"/>
      <c r="S11" s="372"/>
      <c r="T11" s="370"/>
      <c r="U11" s="392"/>
      <c r="V11" s="395"/>
      <c r="W11" s="371"/>
      <c r="X11" s="372"/>
      <c r="Y11" s="370"/>
      <c r="Z11" s="327"/>
    </row>
    <row r="12" spans="2:26" ht="17.25" customHeight="1">
      <c r="B12" s="705" t="s">
        <v>3</v>
      </c>
      <c r="C12" s="734"/>
      <c r="D12" s="735"/>
      <c r="E12" s="331">
        <f>SUM(E6:E11)</f>
        <v>7500</v>
      </c>
      <c r="F12" s="324">
        <f>SUM(F6:F11)</f>
        <v>0</v>
      </c>
      <c r="G12" s="721" t="s">
        <v>3</v>
      </c>
      <c r="H12" s="736"/>
      <c r="I12" s="736"/>
      <c r="J12" s="331">
        <f>SUM(J6:J10)</f>
        <v>0</v>
      </c>
      <c r="K12" s="327">
        <f>SUM(K6:K10)</f>
        <v>0</v>
      </c>
      <c r="L12" s="721" t="s">
        <v>3</v>
      </c>
      <c r="M12" s="736"/>
      <c r="N12" s="736"/>
      <c r="O12" s="331">
        <f>SUM(O6:O10)</f>
        <v>0</v>
      </c>
      <c r="P12" s="327">
        <f>SUM(P6:P10)</f>
        <v>0</v>
      </c>
      <c r="Q12" s="721" t="s">
        <v>3</v>
      </c>
      <c r="R12" s="736"/>
      <c r="S12" s="736"/>
      <c r="T12" s="331">
        <f>SUM(T6:T10)</f>
        <v>6400</v>
      </c>
      <c r="U12" s="327">
        <f>SUM(U6:U10)</f>
        <v>0</v>
      </c>
      <c r="V12" s="736" t="s">
        <v>3</v>
      </c>
      <c r="W12" s="736"/>
      <c r="X12" s="736"/>
      <c r="Y12" s="331">
        <f>SUM(Y6:Y10)</f>
        <v>550</v>
      </c>
      <c r="Z12" s="327">
        <f>SUM(Z6:Z10)</f>
        <v>0</v>
      </c>
    </row>
    <row r="13" spans="2:47" ht="28.5" customHeight="1">
      <c r="B13" s="317"/>
      <c r="C13" s="704" t="s">
        <v>379</v>
      </c>
      <c r="D13" s="704"/>
      <c r="E13" s="704"/>
      <c r="F13" s="702" t="s">
        <v>17</v>
      </c>
      <c r="G13" s="702"/>
      <c r="H13" s="703">
        <f>SUM(E21+J21+O21+T21+Y21)</f>
        <v>8550</v>
      </c>
      <c r="I13" s="702"/>
      <c r="J13" s="160" t="s">
        <v>2</v>
      </c>
      <c r="K13" s="160" t="s">
        <v>669</v>
      </c>
      <c r="L13" s="161"/>
      <c r="M13" s="482" t="s">
        <v>274</v>
      </c>
      <c r="N13" s="161"/>
      <c r="O13" s="715">
        <f>SUM(F21+K21+P21+U21+Z21)</f>
        <v>0</v>
      </c>
      <c r="P13" s="716"/>
      <c r="Q13" s="717" t="s">
        <v>2</v>
      </c>
      <c r="R13" s="717"/>
      <c r="S13" s="317"/>
      <c r="T13" s="323"/>
      <c r="U13" s="323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</row>
    <row r="14" spans="2:26" ht="19.5" customHeight="1">
      <c r="B14" s="705" t="s">
        <v>278</v>
      </c>
      <c r="C14" s="700"/>
      <c r="D14" s="700"/>
      <c r="E14" s="700"/>
      <c r="F14" s="334" t="s">
        <v>276</v>
      </c>
      <c r="G14" s="705" t="s">
        <v>279</v>
      </c>
      <c r="H14" s="700"/>
      <c r="I14" s="700"/>
      <c r="J14" s="701"/>
      <c r="K14" s="321" t="s">
        <v>276</v>
      </c>
      <c r="L14" s="705" t="s">
        <v>280</v>
      </c>
      <c r="M14" s="700"/>
      <c r="N14" s="700"/>
      <c r="O14" s="700"/>
      <c r="P14" s="332" t="s">
        <v>276</v>
      </c>
      <c r="Q14" s="705" t="s">
        <v>351</v>
      </c>
      <c r="R14" s="700"/>
      <c r="S14" s="700"/>
      <c r="T14" s="700"/>
      <c r="U14" s="332" t="s">
        <v>276</v>
      </c>
      <c r="V14" s="700" t="s">
        <v>277</v>
      </c>
      <c r="W14" s="700"/>
      <c r="X14" s="700"/>
      <c r="Y14" s="701"/>
      <c r="Z14" s="321" t="s">
        <v>276</v>
      </c>
    </row>
    <row r="15" spans="2:26" ht="17.25">
      <c r="B15" s="326"/>
      <c r="C15" s="583" t="s">
        <v>380</v>
      </c>
      <c r="D15" s="584" t="s">
        <v>843</v>
      </c>
      <c r="E15" s="377">
        <v>2600</v>
      </c>
      <c r="F15" s="580"/>
      <c r="G15" s="326"/>
      <c r="H15" s="415"/>
      <c r="I15" s="360"/>
      <c r="J15" s="361"/>
      <c r="K15" s="422"/>
      <c r="L15" s="326"/>
      <c r="M15" s="396"/>
      <c r="N15" s="397"/>
      <c r="O15" s="377"/>
      <c r="P15" s="425"/>
      <c r="Q15" s="326"/>
      <c r="R15" s="396" t="s">
        <v>382</v>
      </c>
      <c r="S15" s="400" t="s">
        <v>682</v>
      </c>
      <c r="T15" s="377">
        <v>1650</v>
      </c>
      <c r="U15" s="580"/>
      <c r="V15" s="362"/>
      <c r="W15" s="380"/>
      <c r="X15" s="360"/>
      <c r="Y15" s="361"/>
      <c r="Z15" s="422"/>
    </row>
    <row r="16" spans="2:26" ht="17.25">
      <c r="B16" s="328"/>
      <c r="C16" s="407"/>
      <c r="D16" s="480"/>
      <c r="E16" s="375"/>
      <c r="F16" s="333"/>
      <c r="G16" s="328"/>
      <c r="H16" s="381"/>
      <c r="I16" s="364"/>
      <c r="J16" s="365"/>
      <c r="K16" s="330"/>
      <c r="L16" s="328"/>
      <c r="M16" s="390"/>
      <c r="N16" s="391"/>
      <c r="O16" s="375"/>
      <c r="P16" s="388"/>
      <c r="Q16" s="328"/>
      <c r="R16" s="390" t="s">
        <v>383</v>
      </c>
      <c r="S16" s="376" t="s">
        <v>657</v>
      </c>
      <c r="T16" s="375">
        <v>1550</v>
      </c>
      <c r="U16" s="577"/>
      <c r="V16" s="366"/>
      <c r="W16" s="381"/>
      <c r="X16" s="364"/>
      <c r="Y16" s="365"/>
      <c r="Z16" s="330"/>
    </row>
    <row r="17" spans="2:26" ht="17.25">
      <c r="B17" s="328"/>
      <c r="C17" s="439"/>
      <c r="D17" s="480"/>
      <c r="E17" s="375"/>
      <c r="F17" s="333"/>
      <c r="G17" s="328"/>
      <c r="H17" s="381"/>
      <c r="I17" s="488"/>
      <c r="J17" s="365"/>
      <c r="K17" s="330"/>
      <c r="L17" s="328"/>
      <c r="M17" s="390"/>
      <c r="N17" s="489"/>
      <c r="O17" s="375"/>
      <c r="P17" s="388"/>
      <c r="Q17" s="328"/>
      <c r="R17" s="390" t="s">
        <v>381</v>
      </c>
      <c r="S17" s="489" t="s">
        <v>677</v>
      </c>
      <c r="T17" s="375">
        <v>2150</v>
      </c>
      <c r="U17" s="577"/>
      <c r="V17" s="366"/>
      <c r="W17" s="381"/>
      <c r="X17" s="364"/>
      <c r="Y17" s="365"/>
      <c r="Z17" s="330"/>
    </row>
    <row r="18" spans="2:26" ht="17.25">
      <c r="B18" s="328"/>
      <c r="C18" s="390"/>
      <c r="D18" s="480"/>
      <c r="E18" s="375"/>
      <c r="F18" s="333"/>
      <c r="G18" s="328"/>
      <c r="H18" s="381"/>
      <c r="I18" s="484"/>
      <c r="J18" s="367"/>
      <c r="K18" s="330"/>
      <c r="L18" s="328"/>
      <c r="M18" s="390"/>
      <c r="N18" s="489"/>
      <c r="O18" s="375"/>
      <c r="P18" s="388"/>
      <c r="Q18" s="328"/>
      <c r="R18" s="390" t="s">
        <v>393</v>
      </c>
      <c r="S18" s="489" t="s">
        <v>677</v>
      </c>
      <c r="T18" s="375">
        <v>600</v>
      </c>
      <c r="U18" s="577"/>
      <c r="V18" s="366"/>
      <c r="W18" s="381"/>
      <c r="X18" s="364"/>
      <c r="Y18" s="365"/>
      <c r="Z18" s="330"/>
    </row>
    <row r="19" spans="2:26" ht="17.25">
      <c r="B19" s="328"/>
      <c r="C19" s="390"/>
      <c r="D19" s="480"/>
      <c r="E19" s="375"/>
      <c r="F19" s="333"/>
      <c r="G19" s="328"/>
      <c r="H19" s="381"/>
      <c r="I19" s="475"/>
      <c r="J19" s="365"/>
      <c r="K19" s="330"/>
      <c r="L19" s="328"/>
      <c r="M19" s="381"/>
      <c r="N19" s="378"/>
      <c r="O19" s="375"/>
      <c r="P19" s="388"/>
      <c r="Q19" s="328"/>
      <c r="R19" s="390"/>
      <c r="S19" s="376"/>
      <c r="T19" s="375"/>
      <c r="U19" s="388"/>
      <c r="V19" s="366"/>
      <c r="W19" s="381"/>
      <c r="X19" s="364"/>
      <c r="Y19" s="365"/>
      <c r="Z19" s="330"/>
    </row>
    <row r="20" spans="2:26" ht="17.25">
      <c r="B20" s="326"/>
      <c r="C20" s="386"/>
      <c r="D20" s="588"/>
      <c r="E20" s="370"/>
      <c r="F20" s="324"/>
      <c r="G20" s="325"/>
      <c r="H20" s="382"/>
      <c r="I20" s="369"/>
      <c r="J20" s="374"/>
      <c r="K20" s="327"/>
      <c r="L20" s="325"/>
      <c r="M20" s="373"/>
      <c r="N20" s="369"/>
      <c r="O20" s="370"/>
      <c r="P20" s="392"/>
      <c r="Q20" s="325"/>
      <c r="R20" s="386"/>
      <c r="S20" s="372"/>
      <c r="T20" s="370"/>
      <c r="U20" s="392"/>
      <c r="V20" s="384"/>
      <c r="W20" s="373"/>
      <c r="X20" s="369"/>
      <c r="Y20" s="374"/>
      <c r="Z20" s="327"/>
    </row>
    <row r="21" spans="2:26" ht="17.25" customHeight="1">
      <c r="B21" s="705" t="s">
        <v>3</v>
      </c>
      <c r="C21" s="737"/>
      <c r="D21" s="738"/>
      <c r="E21" s="331">
        <f>SUM(E15:E19)</f>
        <v>2600</v>
      </c>
      <c r="F21" s="324">
        <f>SUM(F15:F19)</f>
        <v>0</v>
      </c>
      <c r="G21" s="721" t="s">
        <v>3</v>
      </c>
      <c r="H21" s="736"/>
      <c r="I21" s="736"/>
      <c r="J21" s="331">
        <f>SUM(J15:J19)</f>
        <v>0</v>
      </c>
      <c r="K21" s="327">
        <f>SUM(K15:K19)</f>
        <v>0</v>
      </c>
      <c r="L21" s="721" t="s">
        <v>3</v>
      </c>
      <c r="M21" s="736"/>
      <c r="N21" s="736"/>
      <c r="O21" s="331">
        <f>SUM(O15:O19)</f>
        <v>0</v>
      </c>
      <c r="P21" s="327">
        <f>SUM(P15:P19)</f>
        <v>0</v>
      </c>
      <c r="Q21" s="721" t="s">
        <v>3</v>
      </c>
      <c r="R21" s="736"/>
      <c r="S21" s="736"/>
      <c r="T21" s="331">
        <f>SUM(T15:T19)</f>
        <v>5950</v>
      </c>
      <c r="U21" s="327">
        <f>SUM(U15:U19)</f>
        <v>0</v>
      </c>
      <c r="V21" s="736" t="s">
        <v>3</v>
      </c>
      <c r="W21" s="736"/>
      <c r="X21" s="736"/>
      <c r="Y21" s="331">
        <f>SUM(Y15:Y19)</f>
        <v>0</v>
      </c>
      <c r="Z21" s="327">
        <f>SUM(Z15:Z19)</f>
        <v>0</v>
      </c>
    </row>
    <row r="22" spans="2:47" ht="28.5" customHeight="1">
      <c r="B22" s="317"/>
      <c r="C22" s="704" t="s">
        <v>384</v>
      </c>
      <c r="D22" s="704"/>
      <c r="E22" s="704"/>
      <c r="F22" s="702" t="s">
        <v>17</v>
      </c>
      <c r="G22" s="702"/>
      <c r="H22" s="703">
        <f>SUM(E28+J28+O28+T28+Y28)</f>
        <v>5900</v>
      </c>
      <c r="I22" s="702"/>
      <c r="J22" s="160" t="s">
        <v>2</v>
      </c>
      <c r="K22" s="160" t="s">
        <v>669</v>
      </c>
      <c r="L22" s="161"/>
      <c r="M22" s="482" t="s">
        <v>274</v>
      </c>
      <c r="N22" s="161"/>
      <c r="O22" s="715">
        <f>SUM(F28+K28+P28+U28+Z28)</f>
        <v>0</v>
      </c>
      <c r="P22" s="716"/>
      <c r="Q22" s="717" t="s">
        <v>2</v>
      </c>
      <c r="R22" s="717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</row>
    <row r="23" spans="2:26" ht="19.5" customHeight="1">
      <c r="B23" s="705" t="s">
        <v>278</v>
      </c>
      <c r="C23" s="700"/>
      <c r="D23" s="700"/>
      <c r="E23" s="700"/>
      <c r="F23" s="334" t="s">
        <v>276</v>
      </c>
      <c r="G23" s="705" t="s">
        <v>279</v>
      </c>
      <c r="H23" s="700"/>
      <c r="I23" s="700"/>
      <c r="J23" s="701"/>
      <c r="K23" s="321" t="s">
        <v>276</v>
      </c>
      <c r="L23" s="705" t="s">
        <v>280</v>
      </c>
      <c r="M23" s="700"/>
      <c r="N23" s="700"/>
      <c r="O23" s="700"/>
      <c r="P23" s="332" t="s">
        <v>276</v>
      </c>
      <c r="Q23" s="705" t="s">
        <v>351</v>
      </c>
      <c r="R23" s="700"/>
      <c r="S23" s="700"/>
      <c r="T23" s="700"/>
      <c r="U23" s="332" t="s">
        <v>276</v>
      </c>
      <c r="V23" s="700" t="s">
        <v>277</v>
      </c>
      <c r="W23" s="700"/>
      <c r="X23" s="700"/>
      <c r="Y23" s="701"/>
      <c r="Z23" s="321" t="s">
        <v>276</v>
      </c>
    </row>
    <row r="24" spans="2:26" ht="17.25">
      <c r="B24" s="326"/>
      <c r="C24" s="583" t="s">
        <v>385</v>
      </c>
      <c r="D24" s="584" t="s">
        <v>838</v>
      </c>
      <c r="E24" s="377">
        <v>2050</v>
      </c>
      <c r="F24" s="580"/>
      <c r="G24" s="326"/>
      <c r="H24" s="380"/>
      <c r="I24" s="400"/>
      <c r="J24" s="377"/>
      <c r="K24" s="422"/>
      <c r="L24" s="326"/>
      <c r="M24" s="380"/>
      <c r="N24" s="385"/>
      <c r="O24" s="377"/>
      <c r="P24" s="579"/>
      <c r="Q24" s="326"/>
      <c r="R24" s="396" t="s">
        <v>385</v>
      </c>
      <c r="S24" s="400" t="s">
        <v>682</v>
      </c>
      <c r="T24" s="377">
        <v>1750</v>
      </c>
      <c r="U24" s="580"/>
      <c r="V24" s="362"/>
      <c r="W24" s="380" t="s">
        <v>665</v>
      </c>
      <c r="X24" s="360"/>
      <c r="Y24" s="377">
        <v>400</v>
      </c>
      <c r="Z24" s="580"/>
    </row>
    <row r="25" spans="2:26" ht="17.25">
      <c r="B25" s="328"/>
      <c r="C25" s="439" t="s">
        <v>386</v>
      </c>
      <c r="D25" s="480" t="s">
        <v>771</v>
      </c>
      <c r="E25" s="375">
        <v>1700</v>
      </c>
      <c r="F25" s="577"/>
      <c r="G25" s="328"/>
      <c r="H25" s="390"/>
      <c r="I25" s="391"/>
      <c r="J25" s="375"/>
      <c r="K25" s="330"/>
      <c r="L25" s="328"/>
      <c r="M25" s="390"/>
      <c r="N25" s="391"/>
      <c r="O25" s="375"/>
      <c r="P25" s="388"/>
      <c r="Q25" s="328"/>
      <c r="R25" s="390"/>
      <c r="S25" s="391"/>
      <c r="T25" s="375"/>
      <c r="U25" s="388"/>
      <c r="V25" s="394"/>
      <c r="W25" s="390"/>
      <c r="X25" s="376"/>
      <c r="Y25" s="375"/>
      <c r="Z25" s="330"/>
    </row>
    <row r="26" spans="2:26" ht="17.25">
      <c r="B26" s="328"/>
      <c r="C26" s="390"/>
      <c r="D26" s="630"/>
      <c r="E26" s="375"/>
      <c r="F26" s="333"/>
      <c r="G26" s="328"/>
      <c r="H26" s="390"/>
      <c r="I26" s="391"/>
      <c r="J26" s="375"/>
      <c r="K26" s="330"/>
      <c r="L26" s="328"/>
      <c r="M26" s="390"/>
      <c r="N26" s="391"/>
      <c r="O26" s="375"/>
      <c r="P26" s="388"/>
      <c r="Q26" s="328"/>
      <c r="R26" s="390"/>
      <c r="S26" s="391"/>
      <c r="T26" s="375"/>
      <c r="U26" s="388"/>
      <c r="V26" s="394"/>
      <c r="W26" s="390"/>
      <c r="X26" s="376"/>
      <c r="Y26" s="375"/>
      <c r="Z26" s="330"/>
    </row>
    <row r="27" spans="2:26" ht="17.25">
      <c r="B27" s="326"/>
      <c r="C27" s="386"/>
      <c r="D27" s="585"/>
      <c r="E27" s="370"/>
      <c r="F27" s="324"/>
      <c r="G27" s="325"/>
      <c r="H27" s="382"/>
      <c r="I27" s="387"/>
      <c r="J27" s="374"/>
      <c r="K27" s="327"/>
      <c r="L27" s="325"/>
      <c r="M27" s="373"/>
      <c r="N27" s="369"/>
      <c r="O27" s="374"/>
      <c r="P27" s="383"/>
      <c r="Q27" s="325"/>
      <c r="R27" s="386"/>
      <c r="S27" s="379"/>
      <c r="T27" s="370"/>
      <c r="U27" s="392"/>
      <c r="V27" s="395"/>
      <c r="W27" s="371"/>
      <c r="X27" s="372"/>
      <c r="Y27" s="370"/>
      <c r="Z27" s="327"/>
    </row>
    <row r="28" spans="2:26" ht="17.25" customHeight="1">
      <c r="B28" s="705" t="s">
        <v>3</v>
      </c>
      <c r="C28" s="737"/>
      <c r="D28" s="738"/>
      <c r="E28" s="331">
        <f>SUM(E24:E26)</f>
        <v>3750</v>
      </c>
      <c r="F28" s="324">
        <f>SUM(F24:F26)</f>
        <v>0</v>
      </c>
      <c r="G28" s="721" t="s">
        <v>3</v>
      </c>
      <c r="H28" s="736"/>
      <c r="I28" s="736"/>
      <c r="J28" s="331">
        <f>SUM(J24:J26)</f>
        <v>0</v>
      </c>
      <c r="K28" s="327">
        <f>SUM(K24:K26)</f>
        <v>0</v>
      </c>
      <c r="L28" s="721" t="s">
        <v>3</v>
      </c>
      <c r="M28" s="736"/>
      <c r="N28" s="736"/>
      <c r="O28" s="331">
        <f>SUM(O24:O26)</f>
        <v>0</v>
      </c>
      <c r="P28" s="327">
        <f>SUM(P24:P26)</f>
        <v>0</v>
      </c>
      <c r="Q28" s="721" t="s">
        <v>3</v>
      </c>
      <c r="R28" s="736"/>
      <c r="S28" s="736"/>
      <c r="T28" s="331">
        <f>SUM(T24:T26)</f>
        <v>1750</v>
      </c>
      <c r="U28" s="327">
        <f>SUM(U24:U26)</f>
        <v>0</v>
      </c>
      <c r="V28" s="736" t="s">
        <v>3</v>
      </c>
      <c r="W28" s="736"/>
      <c r="X28" s="736"/>
      <c r="Y28" s="331">
        <f>SUM(Y24:Y26)</f>
        <v>400</v>
      </c>
      <c r="Z28" s="327">
        <f>SUM(Z24:Z26)</f>
        <v>0</v>
      </c>
    </row>
    <row r="29" spans="2:47" ht="28.5" customHeight="1">
      <c r="B29" s="317"/>
      <c r="C29" s="704" t="s">
        <v>387</v>
      </c>
      <c r="D29" s="704"/>
      <c r="E29" s="704"/>
      <c r="F29" s="702" t="s">
        <v>17</v>
      </c>
      <c r="G29" s="702"/>
      <c r="H29" s="703">
        <f>SUM(E36+J36+O36+T36+Y36)</f>
        <v>9950</v>
      </c>
      <c r="I29" s="702"/>
      <c r="J29" s="160" t="s">
        <v>2</v>
      </c>
      <c r="K29" s="160" t="s">
        <v>669</v>
      </c>
      <c r="L29" s="161"/>
      <c r="M29" s="482" t="s">
        <v>274</v>
      </c>
      <c r="N29" s="161"/>
      <c r="O29" s="715">
        <f>SUM(F36+K36+P36+U36+Z36)</f>
        <v>0</v>
      </c>
      <c r="P29" s="716"/>
      <c r="Q29" s="717" t="s">
        <v>2</v>
      </c>
      <c r="R29" s="717"/>
      <c r="S29" s="317"/>
      <c r="T29" s="323"/>
      <c r="U29" s="323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</row>
    <row r="30" spans="2:26" ht="19.5" customHeight="1">
      <c r="B30" s="705" t="s">
        <v>278</v>
      </c>
      <c r="C30" s="700"/>
      <c r="D30" s="700"/>
      <c r="E30" s="700"/>
      <c r="F30" s="334" t="s">
        <v>276</v>
      </c>
      <c r="G30" s="705" t="s">
        <v>279</v>
      </c>
      <c r="H30" s="700"/>
      <c r="I30" s="700"/>
      <c r="J30" s="701"/>
      <c r="K30" s="321" t="s">
        <v>276</v>
      </c>
      <c r="L30" s="705" t="s">
        <v>280</v>
      </c>
      <c r="M30" s="700"/>
      <c r="N30" s="700"/>
      <c r="O30" s="700"/>
      <c r="P30" s="332" t="s">
        <v>276</v>
      </c>
      <c r="Q30" s="705" t="s">
        <v>351</v>
      </c>
      <c r="R30" s="700"/>
      <c r="S30" s="700"/>
      <c r="T30" s="700"/>
      <c r="U30" s="332" t="s">
        <v>276</v>
      </c>
      <c r="V30" s="700" t="s">
        <v>277</v>
      </c>
      <c r="W30" s="700"/>
      <c r="X30" s="700"/>
      <c r="Y30" s="701"/>
      <c r="Z30" s="321" t="s">
        <v>276</v>
      </c>
    </row>
    <row r="31" spans="2:26" ht="17.25">
      <c r="B31" s="326"/>
      <c r="C31" s="583" t="s">
        <v>696</v>
      </c>
      <c r="D31" s="584" t="s">
        <v>674</v>
      </c>
      <c r="E31" s="377">
        <v>3400</v>
      </c>
      <c r="F31" s="580"/>
      <c r="G31" s="326"/>
      <c r="H31" s="415"/>
      <c r="I31" s="360"/>
      <c r="J31" s="361"/>
      <c r="K31" s="422"/>
      <c r="L31" s="326"/>
      <c r="M31" s="396"/>
      <c r="N31" s="400"/>
      <c r="O31" s="377"/>
      <c r="P31" s="425"/>
      <c r="Q31" s="326"/>
      <c r="R31" s="396" t="s">
        <v>390</v>
      </c>
      <c r="S31" s="360" t="s">
        <v>391</v>
      </c>
      <c r="T31" s="377">
        <v>2150</v>
      </c>
      <c r="U31" s="580"/>
      <c r="V31" s="362"/>
      <c r="W31" s="380" t="s">
        <v>392</v>
      </c>
      <c r="X31" s="360"/>
      <c r="Y31" s="361">
        <v>100</v>
      </c>
      <c r="Z31" s="580"/>
    </row>
    <row r="32" spans="2:26" ht="18">
      <c r="B32" s="328"/>
      <c r="C32" s="439" t="s">
        <v>388</v>
      </c>
      <c r="D32" s="632" t="s">
        <v>860</v>
      </c>
      <c r="E32" s="375">
        <v>1800</v>
      </c>
      <c r="F32" s="577"/>
      <c r="G32" s="328"/>
      <c r="H32" s="381"/>
      <c r="I32" s="364"/>
      <c r="J32" s="365"/>
      <c r="K32" s="330"/>
      <c r="L32" s="328"/>
      <c r="M32" s="390"/>
      <c r="N32" s="376"/>
      <c r="O32" s="375"/>
      <c r="P32" s="388"/>
      <c r="Q32" s="328"/>
      <c r="R32" s="390" t="s">
        <v>389</v>
      </c>
      <c r="S32" s="364" t="s">
        <v>678</v>
      </c>
      <c r="T32" s="375">
        <v>2500</v>
      </c>
      <c r="U32" s="577"/>
      <c r="V32" s="366"/>
      <c r="W32" s="381"/>
      <c r="X32" s="364"/>
      <c r="Y32" s="375"/>
      <c r="Z32" s="330"/>
    </row>
    <row r="33" spans="2:26" ht="17.25">
      <c r="B33" s="328"/>
      <c r="C33" s="439"/>
      <c r="D33" s="480"/>
      <c r="E33" s="375"/>
      <c r="F33" s="578"/>
      <c r="G33" s="328"/>
      <c r="H33" s="381"/>
      <c r="I33" s="364"/>
      <c r="J33" s="365"/>
      <c r="K33" s="330"/>
      <c r="L33" s="328"/>
      <c r="M33" s="390"/>
      <c r="N33" s="376"/>
      <c r="O33" s="375"/>
      <c r="P33" s="388"/>
      <c r="Q33" s="328"/>
      <c r="R33" s="390"/>
      <c r="S33" s="364"/>
      <c r="T33" s="375"/>
      <c r="U33" s="578"/>
      <c r="V33" s="366"/>
      <c r="W33" s="390"/>
      <c r="X33" s="376"/>
      <c r="Y33" s="375"/>
      <c r="Z33" s="330"/>
    </row>
    <row r="34" spans="2:26" ht="17.25">
      <c r="B34" s="328"/>
      <c r="C34" s="390"/>
      <c r="D34" s="480"/>
      <c r="E34" s="375"/>
      <c r="F34" s="333"/>
      <c r="G34" s="328"/>
      <c r="H34" s="390"/>
      <c r="I34" s="480"/>
      <c r="J34" s="375"/>
      <c r="K34" s="330"/>
      <c r="L34" s="328"/>
      <c r="M34" s="390"/>
      <c r="N34" s="376"/>
      <c r="O34" s="37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7.25">
      <c r="B35" s="326"/>
      <c r="C35" s="382"/>
      <c r="D35" s="476"/>
      <c r="E35" s="374"/>
      <c r="F35" s="324"/>
      <c r="G35" s="325"/>
      <c r="H35" s="386"/>
      <c r="I35" s="372"/>
      <c r="J35" s="370"/>
      <c r="K35" s="327"/>
      <c r="L35" s="325"/>
      <c r="M35" s="371"/>
      <c r="N35" s="372"/>
      <c r="O35" s="370"/>
      <c r="P35" s="392"/>
      <c r="Q35" s="325"/>
      <c r="R35" s="386"/>
      <c r="S35" s="372"/>
      <c r="T35" s="370"/>
      <c r="U35" s="392"/>
      <c r="V35" s="395"/>
      <c r="W35" s="371"/>
      <c r="X35" s="372"/>
      <c r="Y35" s="370"/>
      <c r="Z35" s="327"/>
    </row>
    <row r="36" spans="2:26" ht="17.25" customHeight="1">
      <c r="B36" s="705" t="s">
        <v>3</v>
      </c>
      <c r="C36" s="734"/>
      <c r="D36" s="735"/>
      <c r="E36" s="331">
        <f>SUM(E31:E35)</f>
        <v>5200</v>
      </c>
      <c r="F36" s="324">
        <f>SUM(F31:F35)</f>
        <v>0</v>
      </c>
      <c r="G36" s="721" t="s">
        <v>3</v>
      </c>
      <c r="H36" s="736"/>
      <c r="I36" s="736"/>
      <c r="J36" s="331">
        <f>SUM(J31:J34)</f>
        <v>0</v>
      </c>
      <c r="K36" s="327">
        <f>SUM(K31:K34)</f>
        <v>0</v>
      </c>
      <c r="L36" s="721" t="s">
        <v>3</v>
      </c>
      <c r="M36" s="736"/>
      <c r="N36" s="736"/>
      <c r="O36" s="331">
        <f>SUM(O31:O34)</f>
        <v>0</v>
      </c>
      <c r="P36" s="327">
        <f>SUM(P31:P34)</f>
        <v>0</v>
      </c>
      <c r="Q36" s="721" t="s">
        <v>3</v>
      </c>
      <c r="R36" s="736"/>
      <c r="S36" s="736"/>
      <c r="T36" s="331">
        <f>SUM(T31:T34)</f>
        <v>4650</v>
      </c>
      <c r="U36" s="327">
        <f>SUM(U31:U34)</f>
        <v>0</v>
      </c>
      <c r="V36" s="736" t="s">
        <v>3</v>
      </c>
      <c r="W36" s="736"/>
      <c r="X36" s="736"/>
      <c r="Y36" s="331">
        <f>SUM(Y31:Y34)</f>
        <v>100</v>
      </c>
      <c r="Z36" s="327">
        <f>SUM(Z31:Z34)</f>
        <v>0</v>
      </c>
    </row>
    <row r="37" spans="2:30" s="4" customFormat="1" ht="13.5" customHeight="1">
      <c r="B37" s="226" t="s">
        <v>836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684" t="s">
        <v>837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594"/>
      <c r="Z38" s="594"/>
      <c r="AA38" s="594"/>
      <c r="AB38" s="594"/>
      <c r="AC38" s="594"/>
    </row>
    <row r="39" spans="2:29" s="4" customFormat="1" ht="14.25" customHeight="1">
      <c r="B39" s="684" t="s">
        <v>834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594"/>
      <c r="Z39" s="594"/>
      <c r="AA39" s="594"/>
      <c r="AB39" s="594"/>
      <c r="AC39" s="594"/>
    </row>
    <row r="40" spans="2:29" s="4" customFormat="1" ht="13.5">
      <c r="B40" s="684" t="s">
        <v>835</v>
      </c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6" ht="16.5" customHeight="1">
      <c r="B42" s="316" t="s">
        <v>693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681" t="str">
        <f>'岐阜県集計表'!O41</f>
        <v>（2020年8月現在）</v>
      </c>
      <c r="W42" s="682"/>
      <c r="X42" s="682"/>
      <c r="Y42" s="682"/>
      <c r="Z42" s="682"/>
    </row>
    <row r="43" ht="16.5" customHeight="1"/>
    <row r="44" ht="16.5" customHeight="1"/>
    <row r="45" ht="16.5" customHeight="1"/>
  </sheetData>
  <sheetProtection password="CCCF" sheet="1" selectLockedCells="1"/>
  <mergeCells count="76">
    <mergeCell ref="B38:X38"/>
    <mergeCell ref="B39:X39"/>
    <mergeCell ref="B40:X40"/>
    <mergeCell ref="F22:G22"/>
    <mergeCell ref="H22:I22"/>
    <mergeCell ref="O22:P22"/>
    <mergeCell ref="Q22:R22"/>
    <mergeCell ref="F29:G29"/>
    <mergeCell ref="H29:I29"/>
    <mergeCell ref="O29:P29"/>
    <mergeCell ref="F4:G4"/>
    <mergeCell ref="H4:I4"/>
    <mergeCell ref="O4:P4"/>
    <mergeCell ref="Q4:R4"/>
    <mergeCell ref="F13:G13"/>
    <mergeCell ref="H13:I13"/>
    <mergeCell ref="O13:P13"/>
    <mergeCell ref="Q13:R13"/>
    <mergeCell ref="E3:F3"/>
    <mergeCell ref="G3:L3"/>
    <mergeCell ref="M3:N3"/>
    <mergeCell ref="O3:S3"/>
    <mergeCell ref="T3:U3"/>
    <mergeCell ref="V3:Y3"/>
    <mergeCell ref="E2:F2"/>
    <mergeCell ref="G2:L2"/>
    <mergeCell ref="M2:N2"/>
    <mergeCell ref="O2:S2"/>
    <mergeCell ref="T2:U2"/>
    <mergeCell ref="V2:Z2"/>
    <mergeCell ref="V12:X12"/>
    <mergeCell ref="G5:J5"/>
    <mergeCell ref="C13:E13"/>
    <mergeCell ref="B14:E14"/>
    <mergeCell ref="G14:J14"/>
    <mergeCell ref="L14:O14"/>
    <mergeCell ref="Q14:T14"/>
    <mergeCell ref="Q5:T5"/>
    <mergeCell ref="L5:O5"/>
    <mergeCell ref="V21:X21"/>
    <mergeCell ref="C22:E22"/>
    <mergeCell ref="C4:E4"/>
    <mergeCell ref="V14:Y14"/>
    <mergeCell ref="V42:Z42"/>
    <mergeCell ref="V5:Y5"/>
    <mergeCell ref="B12:D12"/>
    <mergeCell ref="G12:I12"/>
    <mergeCell ref="L12:N12"/>
    <mergeCell ref="Q12:S12"/>
    <mergeCell ref="B23:E23"/>
    <mergeCell ref="G23:J23"/>
    <mergeCell ref="L23:O23"/>
    <mergeCell ref="B5:E5"/>
    <mergeCell ref="Q23:T23"/>
    <mergeCell ref="V23:Y23"/>
    <mergeCell ref="B21:D21"/>
    <mergeCell ref="G21:I21"/>
    <mergeCell ref="L21:N21"/>
    <mergeCell ref="Q21:S21"/>
    <mergeCell ref="B28:D28"/>
    <mergeCell ref="G28:I28"/>
    <mergeCell ref="L28:N28"/>
    <mergeCell ref="Q28:S28"/>
    <mergeCell ref="V28:X28"/>
    <mergeCell ref="C29:E29"/>
    <mergeCell ref="Q29:R29"/>
    <mergeCell ref="B30:E30"/>
    <mergeCell ref="G30:J30"/>
    <mergeCell ref="L30:O30"/>
    <mergeCell ref="Q30:T30"/>
    <mergeCell ref="V30:Y30"/>
    <mergeCell ref="B36:D36"/>
    <mergeCell ref="G36:I36"/>
    <mergeCell ref="L36:N36"/>
    <mergeCell ref="Q36:S36"/>
    <mergeCell ref="V36:X36"/>
  </mergeCells>
  <conditionalFormatting sqref="F6">
    <cfRule type="expression" priority="21" dxfId="0" stopIfTrue="1">
      <formula>F6&gt;E6</formula>
    </cfRule>
  </conditionalFormatting>
  <conditionalFormatting sqref="F7">
    <cfRule type="expression" priority="20" dxfId="0" stopIfTrue="1">
      <formula>F7&gt;E7</formula>
    </cfRule>
  </conditionalFormatting>
  <conditionalFormatting sqref="F8">
    <cfRule type="expression" priority="19" dxfId="0" stopIfTrue="1">
      <formula>F8&gt;E8</formula>
    </cfRule>
  </conditionalFormatting>
  <conditionalFormatting sqref="F15">
    <cfRule type="expression" priority="18" dxfId="0" stopIfTrue="1">
      <formula>F15&gt;E15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31">
    <cfRule type="expression" priority="15" dxfId="0" stopIfTrue="1">
      <formula>F31&gt;E31</formula>
    </cfRule>
  </conditionalFormatting>
  <conditionalFormatting sqref="F32">
    <cfRule type="expression" priority="14" dxfId="0" stopIfTrue="1">
      <formula>F32&gt;E32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U24">
    <cfRule type="expression" priority="7" dxfId="0" stopIfTrue="1">
      <formula>U24&gt;T24</formula>
    </cfRule>
  </conditionalFormatting>
  <conditionalFormatting sqref="U31">
    <cfRule type="expression" priority="6" dxfId="0" stopIfTrue="1">
      <formula>U31&gt;T31</formula>
    </cfRule>
  </conditionalFormatting>
  <conditionalFormatting sqref="U32">
    <cfRule type="expression" priority="5" dxfId="0" stopIfTrue="1">
      <formula>U32&gt;T32</formula>
    </cfRule>
  </conditionalFormatting>
  <conditionalFormatting sqref="U33">
    <cfRule type="expression" priority="4" dxfId="0" stopIfTrue="1">
      <formula>U33&gt;T33</formula>
    </cfRule>
  </conditionalFormatting>
  <conditionalFormatting sqref="Z6">
    <cfRule type="expression" priority="3" dxfId="0" stopIfTrue="1">
      <formula>Z6&gt;Y6</formula>
    </cfRule>
  </conditionalFormatting>
  <conditionalFormatting sqref="Z24">
    <cfRule type="expression" priority="2" dxfId="0" stopIfTrue="1">
      <formula>Z24&gt;Y24</formula>
    </cfRule>
  </conditionalFormatting>
  <conditionalFormatting sqref="Z31">
    <cfRule type="expression" priority="1" dxfId="0" stopIfTrue="1">
      <formula>Z31&gt;Y31</formula>
    </cfRule>
  </conditionalFormatting>
  <dataValidations count="4">
    <dataValidation type="whole" operator="lessThanOrEqual" allowBlank="1" showInputMessage="1" showErrorMessage="1" sqref="V15:V20 V24:V27 V31:V35 V6:V11">
      <formula1>O15</formula1>
    </dataValidation>
    <dataValidation operator="lessThanOrEqual" allowBlank="1" showInputMessage="1" showErrorMessage="1" sqref="J34:J35 H35:I35 H20:I20 J19:J20 W24:Y27 E24:E27 I24:J25 U19:U20 H26:J27 W15:Y20 E15:E20 I15:J17 M15:P20 P25:P27 H24 J6:J9 E31:E35 W31:Y35 M31:P35 U25:U27 I31:J33 M24:O27 U34:U35 R24:T27 R31:T35 R15:T20 B37:B41 C41:Z41 C37:Z37 E6:E11 R10:T11 O6:P11 M10:N11 W6:Y11 H11:J11 U8:U11"/>
    <dataValidation type="custom" allowBlank="1" showInputMessage="1" showErrorMessage="1" sqref="P24 F33">
      <formula1>AND(P24&lt;=O24,MOD(P24,50)=0)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8 F15 F24:F25 F31:F32 U6:U7 U15:U18 U24 U31:U33 Z6 Z24 Z31">
      <formula1>AND(F6&lt;=E6,MOD(F6,50)=0)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43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28.5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723">
        <f>SUM(O4+O15+O22)</f>
        <v>0</v>
      </c>
      <c r="W3" s="724"/>
      <c r="X3" s="724"/>
      <c r="Y3" s="724"/>
      <c r="Z3" s="479" t="s">
        <v>2</v>
      </c>
    </row>
    <row r="4" spans="2:49" ht="28.5" customHeight="1">
      <c r="B4" s="317" t="s">
        <v>292</v>
      </c>
      <c r="C4" s="704" t="s">
        <v>394</v>
      </c>
      <c r="D4" s="704"/>
      <c r="E4" s="704"/>
      <c r="F4" s="702" t="s">
        <v>17</v>
      </c>
      <c r="G4" s="702"/>
      <c r="H4" s="703">
        <f>SUM(E14+J14+O14+T14+Y14)</f>
        <v>18050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SUM(F14+K14+P14+U14+Z14)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583" t="s">
        <v>396</v>
      </c>
      <c r="D6" s="584" t="s">
        <v>673</v>
      </c>
      <c r="E6" s="377">
        <v>2900</v>
      </c>
      <c r="F6" s="580"/>
      <c r="G6" s="318"/>
      <c r="H6" s="415"/>
      <c r="I6" s="485"/>
      <c r="J6" s="361"/>
      <c r="K6" s="423"/>
      <c r="L6" s="326"/>
      <c r="M6" s="424"/>
      <c r="N6" s="486"/>
      <c r="O6" s="377"/>
      <c r="P6" s="425"/>
      <c r="Q6" s="326"/>
      <c r="R6" s="426" t="s">
        <v>398</v>
      </c>
      <c r="S6" s="487" t="s">
        <v>700</v>
      </c>
      <c r="T6" s="441">
        <v>1850</v>
      </c>
      <c r="U6" s="580"/>
      <c r="V6" s="362"/>
      <c r="W6" s="380" t="s">
        <v>402</v>
      </c>
      <c r="X6" s="360"/>
      <c r="Y6" s="377">
        <v>600</v>
      </c>
      <c r="Z6" s="580"/>
    </row>
    <row r="7" spans="2:26" ht="17.25">
      <c r="B7" s="328"/>
      <c r="C7" s="439" t="s">
        <v>397</v>
      </c>
      <c r="D7" s="480" t="s">
        <v>673</v>
      </c>
      <c r="E7" s="375">
        <v>1050</v>
      </c>
      <c r="F7" s="577"/>
      <c r="G7" s="329"/>
      <c r="H7" s="381"/>
      <c r="I7" s="484"/>
      <c r="J7" s="365"/>
      <c r="K7" s="333"/>
      <c r="L7" s="328"/>
      <c r="M7" s="390"/>
      <c r="N7" s="487"/>
      <c r="O7" s="375"/>
      <c r="P7" s="388"/>
      <c r="Q7" s="328"/>
      <c r="R7" s="430" t="s">
        <v>401</v>
      </c>
      <c r="S7" s="487" t="s">
        <v>682</v>
      </c>
      <c r="T7" s="375">
        <v>2250</v>
      </c>
      <c r="U7" s="577"/>
      <c r="V7" s="366"/>
      <c r="W7" s="381"/>
      <c r="X7" s="364"/>
      <c r="Y7" s="365"/>
      <c r="Z7" s="608"/>
    </row>
    <row r="8" spans="2:26" ht="17.25">
      <c r="B8" s="328"/>
      <c r="C8" s="439" t="s">
        <v>398</v>
      </c>
      <c r="D8" s="480" t="s">
        <v>673</v>
      </c>
      <c r="E8" s="375">
        <v>1250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403</v>
      </c>
      <c r="S8" s="487" t="s">
        <v>682</v>
      </c>
      <c r="T8" s="375">
        <v>2100</v>
      </c>
      <c r="U8" s="577"/>
      <c r="V8" s="394"/>
      <c r="W8" s="390"/>
      <c r="X8" s="376"/>
      <c r="Y8" s="375"/>
      <c r="Z8" s="330"/>
    </row>
    <row r="9" spans="2:26" ht="17.25">
      <c r="B9" s="328"/>
      <c r="C9" s="390" t="s">
        <v>399</v>
      </c>
      <c r="D9" s="480" t="s">
        <v>673</v>
      </c>
      <c r="E9" s="375">
        <v>3100</v>
      </c>
      <c r="F9" s="577"/>
      <c r="G9" s="329"/>
      <c r="H9" s="381"/>
      <c r="I9" s="428"/>
      <c r="J9" s="375"/>
      <c r="K9" s="333"/>
      <c r="L9" s="328"/>
      <c r="M9" s="390"/>
      <c r="N9" s="429"/>
      <c r="O9" s="375"/>
      <c r="P9" s="388"/>
      <c r="Q9" s="328"/>
      <c r="R9" s="390"/>
      <c r="S9" s="429"/>
      <c r="T9" s="431"/>
      <c r="U9" s="606"/>
      <c r="V9" s="366"/>
      <c r="W9" s="381"/>
      <c r="X9" s="364"/>
      <c r="Y9" s="365"/>
      <c r="Z9" s="330"/>
    </row>
    <row r="10" spans="2:26" ht="17.25">
      <c r="B10" s="328"/>
      <c r="C10" s="390" t="s">
        <v>400</v>
      </c>
      <c r="D10" s="480" t="s">
        <v>673</v>
      </c>
      <c r="E10" s="375">
        <v>1550</v>
      </c>
      <c r="F10" s="577"/>
      <c r="G10" s="329"/>
      <c r="H10" s="381"/>
      <c r="I10" s="417"/>
      <c r="J10" s="393"/>
      <c r="K10" s="333"/>
      <c r="L10" s="328"/>
      <c r="M10" s="390"/>
      <c r="N10" s="391"/>
      <c r="O10" s="375"/>
      <c r="P10" s="388"/>
      <c r="Q10" s="328"/>
      <c r="R10" s="390"/>
      <c r="S10" s="391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390" t="s">
        <v>401</v>
      </c>
      <c r="D11" s="480" t="s">
        <v>673</v>
      </c>
      <c r="E11" s="375">
        <v>1400</v>
      </c>
      <c r="F11" s="577"/>
      <c r="G11" s="329"/>
      <c r="H11" s="381"/>
      <c r="I11" s="417"/>
      <c r="J11" s="367"/>
      <c r="K11" s="333"/>
      <c r="L11" s="328"/>
      <c r="M11" s="381"/>
      <c r="N11" s="378"/>
      <c r="O11" s="365"/>
      <c r="P11" s="388"/>
      <c r="Q11" s="328"/>
      <c r="R11" s="390"/>
      <c r="S11" s="391"/>
      <c r="T11" s="375"/>
      <c r="U11" s="388"/>
      <c r="V11" s="394"/>
      <c r="W11" s="390"/>
      <c r="X11" s="376"/>
      <c r="Y11" s="375"/>
      <c r="Z11" s="330"/>
    </row>
    <row r="12" spans="2:26" ht="17.25">
      <c r="B12" s="328"/>
      <c r="C12" s="390"/>
      <c r="D12" s="480"/>
      <c r="E12" s="375"/>
      <c r="F12" s="608"/>
      <c r="G12" s="329"/>
      <c r="H12" s="390"/>
      <c r="I12" s="417"/>
      <c r="J12" s="365"/>
      <c r="K12" s="333"/>
      <c r="L12" s="328"/>
      <c r="M12" s="381"/>
      <c r="N12" s="378"/>
      <c r="O12" s="365"/>
      <c r="P12" s="388"/>
      <c r="Q12" s="328"/>
      <c r="R12" s="390"/>
      <c r="S12" s="391"/>
      <c r="T12" s="375"/>
      <c r="U12" s="388"/>
      <c r="V12" s="394"/>
      <c r="W12" s="390"/>
      <c r="X12" s="376"/>
      <c r="Y12" s="375"/>
      <c r="Z12" s="330"/>
    </row>
    <row r="13" spans="2:26" ht="17.25">
      <c r="B13" s="326"/>
      <c r="C13" s="386"/>
      <c r="D13" s="588"/>
      <c r="E13" s="370"/>
      <c r="F13" s="327"/>
      <c r="G13" s="320"/>
      <c r="H13" s="382"/>
      <c r="I13" s="387"/>
      <c r="J13" s="374"/>
      <c r="K13" s="324"/>
      <c r="L13" s="325"/>
      <c r="M13" s="373"/>
      <c r="N13" s="369"/>
      <c r="O13" s="374"/>
      <c r="P13" s="392"/>
      <c r="Q13" s="325"/>
      <c r="R13" s="386"/>
      <c r="S13" s="379"/>
      <c r="T13" s="370"/>
      <c r="U13" s="392"/>
      <c r="V13" s="395"/>
      <c r="W13" s="371"/>
      <c r="X13" s="372"/>
      <c r="Y13" s="370"/>
      <c r="Z13" s="327"/>
    </row>
    <row r="14" spans="2:26" ht="17.25" customHeight="1">
      <c r="B14" s="705" t="s">
        <v>3</v>
      </c>
      <c r="C14" s="737"/>
      <c r="D14" s="738"/>
      <c r="E14" s="331">
        <f>SUM(E6:E12)</f>
        <v>11250</v>
      </c>
      <c r="F14" s="327">
        <f>SUM(F6:F12)</f>
        <v>0</v>
      </c>
      <c r="G14" s="736" t="s">
        <v>3</v>
      </c>
      <c r="H14" s="736"/>
      <c r="I14" s="736"/>
      <c r="J14" s="331">
        <f>SUM(J6:J12)</f>
        <v>0</v>
      </c>
      <c r="K14" s="324">
        <f>SUM(K6:K12)</f>
        <v>0</v>
      </c>
      <c r="L14" s="721" t="s">
        <v>3</v>
      </c>
      <c r="M14" s="736"/>
      <c r="N14" s="736"/>
      <c r="O14" s="331">
        <f>SUM(O6:O12)</f>
        <v>0</v>
      </c>
      <c r="P14" s="327">
        <f>SUM(P6:P12)</f>
        <v>0</v>
      </c>
      <c r="Q14" s="721" t="s">
        <v>3</v>
      </c>
      <c r="R14" s="736"/>
      <c r="S14" s="736"/>
      <c r="T14" s="331">
        <f>SUM(T6:T12)</f>
        <v>6200</v>
      </c>
      <c r="U14" s="327">
        <f>SUM(U6:U12)</f>
        <v>0</v>
      </c>
      <c r="V14" s="736" t="s">
        <v>3</v>
      </c>
      <c r="W14" s="736"/>
      <c r="X14" s="736"/>
      <c r="Y14" s="331">
        <f>SUM(Y6:Y12)</f>
        <v>600</v>
      </c>
      <c r="Z14" s="327">
        <f>SUM(Z6:Z12)</f>
        <v>0</v>
      </c>
    </row>
    <row r="15" spans="2:49" ht="28.5" customHeight="1">
      <c r="B15" s="317" t="s">
        <v>292</v>
      </c>
      <c r="C15" s="704" t="s">
        <v>395</v>
      </c>
      <c r="D15" s="704"/>
      <c r="E15" s="704"/>
      <c r="F15" s="702" t="s">
        <v>17</v>
      </c>
      <c r="G15" s="702"/>
      <c r="H15" s="703">
        <f>SUM(E21+J21+O21+T21+Y21)</f>
        <v>10000</v>
      </c>
      <c r="I15" s="702"/>
      <c r="J15" s="160" t="s">
        <v>2</v>
      </c>
      <c r="K15" s="160" t="s">
        <v>275</v>
      </c>
      <c r="L15" s="161"/>
      <c r="M15" s="482" t="s">
        <v>274</v>
      </c>
      <c r="N15" s="161"/>
      <c r="O15" s="715">
        <f>SUM(F21+K21+P21+U21+Z21)</f>
        <v>0</v>
      </c>
      <c r="P15" s="716"/>
      <c r="Q15" s="717" t="s">
        <v>2</v>
      </c>
      <c r="R15" s="717"/>
      <c r="S15" s="317"/>
      <c r="T15" s="323"/>
      <c r="U15" s="323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</row>
    <row r="16" spans="2:26" ht="19.5" customHeight="1">
      <c r="B16" s="705" t="s">
        <v>278</v>
      </c>
      <c r="C16" s="700"/>
      <c r="D16" s="700"/>
      <c r="E16" s="700"/>
      <c r="F16" s="332" t="s">
        <v>276</v>
      </c>
      <c r="G16" s="700" t="s">
        <v>279</v>
      </c>
      <c r="H16" s="700"/>
      <c r="I16" s="700"/>
      <c r="J16" s="701"/>
      <c r="K16" s="319" t="s">
        <v>276</v>
      </c>
      <c r="L16" s="705" t="s">
        <v>280</v>
      </c>
      <c r="M16" s="700"/>
      <c r="N16" s="700"/>
      <c r="O16" s="700"/>
      <c r="P16" s="332" t="s">
        <v>276</v>
      </c>
      <c r="Q16" s="705" t="s">
        <v>351</v>
      </c>
      <c r="R16" s="700"/>
      <c r="S16" s="700"/>
      <c r="T16" s="700"/>
      <c r="U16" s="332" t="s">
        <v>276</v>
      </c>
      <c r="V16" s="700" t="s">
        <v>277</v>
      </c>
      <c r="W16" s="700"/>
      <c r="X16" s="700"/>
      <c r="Y16" s="701"/>
      <c r="Z16" s="321" t="s">
        <v>276</v>
      </c>
    </row>
    <row r="17" spans="2:26" ht="17.25">
      <c r="B17" s="326"/>
      <c r="C17" s="583" t="s">
        <v>404</v>
      </c>
      <c r="D17" s="584" t="s">
        <v>673</v>
      </c>
      <c r="E17" s="377">
        <v>1700</v>
      </c>
      <c r="F17" s="580"/>
      <c r="G17" s="318"/>
      <c r="H17" s="415"/>
      <c r="I17" s="385"/>
      <c r="J17" s="361"/>
      <c r="K17" s="423"/>
      <c r="L17" s="326"/>
      <c r="M17" s="390"/>
      <c r="N17" s="398"/>
      <c r="O17" s="375"/>
      <c r="P17" s="579"/>
      <c r="Q17" s="326"/>
      <c r="R17" s="390" t="s">
        <v>406</v>
      </c>
      <c r="S17" s="489" t="s">
        <v>857</v>
      </c>
      <c r="T17" s="375">
        <v>2100</v>
      </c>
      <c r="U17" s="580"/>
      <c r="V17" s="362"/>
      <c r="W17" s="390" t="s">
        <v>863</v>
      </c>
      <c r="X17" s="364"/>
      <c r="Y17" s="375">
        <v>900</v>
      </c>
      <c r="Z17" s="580"/>
    </row>
    <row r="18" spans="2:26" ht="17.25">
      <c r="B18" s="328"/>
      <c r="C18" s="439" t="s">
        <v>356</v>
      </c>
      <c r="D18" s="480" t="s">
        <v>673</v>
      </c>
      <c r="E18" s="375">
        <v>2200</v>
      </c>
      <c r="F18" s="577"/>
      <c r="G18" s="329"/>
      <c r="H18" s="381"/>
      <c r="I18" s="378"/>
      <c r="J18" s="365"/>
      <c r="K18" s="333"/>
      <c r="L18" s="328"/>
      <c r="M18" s="390"/>
      <c r="N18" s="391"/>
      <c r="O18" s="375"/>
      <c r="P18" s="388"/>
      <c r="Q18" s="328"/>
      <c r="R18" s="390"/>
      <c r="S18" s="378"/>
      <c r="T18" s="365"/>
      <c r="U18" s="606"/>
      <c r="V18" s="366"/>
      <c r="W18" s="381"/>
      <c r="X18" s="364"/>
      <c r="Y18" s="365"/>
      <c r="Z18" s="608"/>
    </row>
    <row r="19" spans="2:26" ht="17.25">
      <c r="B19" s="328"/>
      <c r="C19" s="439" t="s">
        <v>405</v>
      </c>
      <c r="D19" s="480" t="s">
        <v>673</v>
      </c>
      <c r="E19" s="375">
        <v>3100</v>
      </c>
      <c r="F19" s="577"/>
      <c r="G19" s="329"/>
      <c r="H19" s="381"/>
      <c r="I19" s="488"/>
      <c r="J19" s="365"/>
      <c r="K19" s="333"/>
      <c r="L19" s="328"/>
      <c r="M19" s="390"/>
      <c r="N19" s="398"/>
      <c r="O19" s="375"/>
      <c r="P19" s="388"/>
      <c r="Q19" s="328"/>
      <c r="R19" s="390"/>
      <c r="S19" s="398"/>
      <c r="T19" s="375"/>
      <c r="U19" s="471"/>
      <c r="V19" s="394"/>
      <c r="W19" s="390"/>
      <c r="X19" s="376"/>
      <c r="Y19" s="375"/>
      <c r="Z19" s="470"/>
    </row>
    <row r="20" spans="2:26" ht="17.25">
      <c r="B20" s="326"/>
      <c r="C20" s="386"/>
      <c r="D20" s="585"/>
      <c r="E20" s="370"/>
      <c r="F20" s="327"/>
      <c r="G20" s="320"/>
      <c r="H20" s="382"/>
      <c r="I20" s="387"/>
      <c r="J20" s="374"/>
      <c r="K20" s="324"/>
      <c r="L20" s="325"/>
      <c r="M20" s="373"/>
      <c r="N20" s="369"/>
      <c r="O20" s="370"/>
      <c r="P20" s="392"/>
      <c r="Q20" s="325"/>
      <c r="R20" s="386"/>
      <c r="S20" s="379"/>
      <c r="T20" s="370"/>
      <c r="U20" s="392"/>
      <c r="V20" s="384"/>
      <c r="W20" s="373"/>
      <c r="X20" s="369"/>
      <c r="Y20" s="374"/>
      <c r="Z20" s="327"/>
    </row>
    <row r="21" spans="2:26" ht="17.25" customHeight="1">
      <c r="B21" s="705" t="s">
        <v>3</v>
      </c>
      <c r="C21" s="737"/>
      <c r="D21" s="738"/>
      <c r="E21" s="331">
        <f>SUM(E17:E20)</f>
        <v>7000</v>
      </c>
      <c r="F21" s="327">
        <f>SUM(F17:F20)</f>
        <v>0</v>
      </c>
      <c r="G21" s="736" t="s">
        <v>3</v>
      </c>
      <c r="H21" s="736"/>
      <c r="I21" s="736"/>
      <c r="J21" s="331">
        <f>SUM(J17:J19)</f>
        <v>0</v>
      </c>
      <c r="K21" s="324">
        <f>SUM(K17:K19)</f>
        <v>0</v>
      </c>
      <c r="L21" s="721" t="s">
        <v>3</v>
      </c>
      <c r="M21" s="736"/>
      <c r="N21" s="736"/>
      <c r="O21" s="331">
        <f>SUM(O17:O20)</f>
        <v>0</v>
      </c>
      <c r="P21" s="327">
        <f>SUM(P17:P20)</f>
        <v>0</v>
      </c>
      <c r="Q21" s="721" t="s">
        <v>3</v>
      </c>
      <c r="R21" s="736"/>
      <c r="S21" s="736"/>
      <c r="T21" s="331">
        <f>SUM(T17:T20)</f>
        <v>2100</v>
      </c>
      <c r="U21" s="327">
        <f>SUM(U17:U20)</f>
        <v>0</v>
      </c>
      <c r="V21" s="736" t="s">
        <v>3</v>
      </c>
      <c r="W21" s="736"/>
      <c r="X21" s="736"/>
      <c r="Y21" s="331">
        <f>SUM(Y17:Y20)</f>
        <v>900</v>
      </c>
      <c r="Z21" s="327">
        <f>SUM(Z17:Z20)</f>
        <v>0</v>
      </c>
    </row>
    <row r="22" spans="2:49" ht="28.5" customHeight="1">
      <c r="B22" s="317" t="s">
        <v>292</v>
      </c>
      <c r="C22" s="704" t="s">
        <v>426</v>
      </c>
      <c r="D22" s="704"/>
      <c r="E22" s="704"/>
      <c r="F22" s="702" t="s">
        <v>17</v>
      </c>
      <c r="G22" s="702"/>
      <c r="H22" s="703">
        <f>SUM(E37+J37+O37+T37+Y37)</f>
        <v>42200</v>
      </c>
      <c r="I22" s="702"/>
      <c r="J22" s="160" t="s">
        <v>2</v>
      </c>
      <c r="K22" s="160" t="s">
        <v>275</v>
      </c>
      <c r="L22" s="161"/>
      <c r="M22" s="482" t="s">
        <v>274</v>
      </c>
      <c r="N22" s="161"/>
      <c r="O22" s="715">
        <f>SUM(F37+K37+P37+U37+Z37)</f>
        <v>0</v>
      </c>
      <c r="P22" s="716"/>
      <c r="Q22" s="717" t="s">
        <v>2</v>
      </c>
      <c r="R22" s="717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</row>
    <row r="23" spans="2:26" ht="19.5" customHeight="1">
      <c r="B23" s="705" t="s">
        <v>278</v>
      </c>
      <c r="C23" s="700"/>
      <c r="D23" s="700"/>
      <c r="E23" s="700"/>
      <c r="F23" s="334" t="s">
        <v>276</v>
      </c>
      <c r="G23" s="705" t="s">
        <v>279</v>
      </c>
      <c r="H23" s="700"/>
      <c r="I23" s="700"/>
      <c r="J23" s="701"/>
      <c r="K23" s="321" t="s">
        <v>276</v>
      </c>
      <c r="L23" s="705" t="s">
        <v>280</v>
      </c>
      <c r="M23" s="700"/>
      <c r="N23" s="700"/>
      <c r="O23" s="700"/>
      <c r="P23" s="332" t="s">
        <v>276</v>
      </c>
      <c r="Q23" s="705" t="s">
        <v>351</v>
      </c>
      <c r="R23" s="700"/>
      <c r="S23" s="700"/>
      <c r="T23" s="700"/>
      <c r="U23" s="332" t="s">
        <v>276</v>
      </c>
      <c r="V23" s="700" t="s">
        <v>277</v>
      </c>
      <c r="W23" s="700"/>
      <c r="X23" s="700"/>
      <c r="Y23" s="701"/>
      <c r="Z23" s="321" t="s">
        <v>276</v>
      </c>
    </row>
    <row r="24" spans="2:26" ht="17.25">
      <c r="B24" s="326"/>
      <c r="C24" s="583" t="s">
        <v>407</v>
      </c>
      <c r="D24" s="584" t="s">
        <v>771</v>
      </c>
      <c r="E24" s="377">
        <v>1550</v>
      </c>
      <c r="F24" s="580"/>
      <c r="G24" s="326"/>
      <c r="H24" s="424" t="s">
        <v>856</v>
      </c>
      <c r="I24" s="486"/>
      <c r="J24" s="377">
        <v>50</v>
      </c>
      <c r="K24" s="580"/>
      <c r="L24" s="326"/>
      <c r="M24" s="424"/>
      <c r="N24" s="486"/>
      <c r="O24" s="377"/>
      <c r="P24" s="579"/>
      <c r="Q24" s="326"/>
      <c r="R24" s="426" t="s">
        <v>409</v>
      </c>
      <c r="S24" s="486" t="s">
        <v>682</v>
      </c>
      <c r="T24" s="441">
        <v>3100</v>
      </c>
      <c r="U24" s="580"/>
      <c r="V24" s="362"/>
      <c r="W24" s="380" t="s">
        <v>424</v>
      </c>
      <c r="X24" s="360"/>
      <c r="Y24" s="377">
        <v>650</v>
      </c>
      <c r="Z24" s="580"/>
    </row>
    <row r="25" spans="2:26" ht="17.25">
      <c r="B25" s="328"/>
      <c r="C25" s="439" t="s">
        <v>408</v>
      </c>
      <c r="D25" s="480" t="s">
        <v>771</v>
      </c>
      <c r="E25" s="375">
        <v>3150</v>
      </c>
      <c r="F25" s="577"/>
      <c r="G25" s="328"/>
      <c r="H25" s="381" t="s">
        <v>411</v>
      </c>
      <c r="I25" s="484"/>
      <c r="J25" s="375">
        <v>300</v>
      </c>
      <c r="K25" s="577"/>
      <c r="L25" s="328"/>
      <c r="M25" s="390"/>
      <c r="N25" s="487"/>
      <c r="O25" s="375"/>
      <c r="P25" s="578"/>
      <c r="Q25" s="328"/>
      <c r="R25" s="430" t="s">
        <v>422</v>
      </c>
      <c r="S25" s="376" t="s">
        <v>682</v>
      </c>
      <c r="T25" s="375">
        <v>1550</v>
      </c>
      <c r="U25" s="577"/>
      <c r="V25" s="366"/>
      <c r="W25" s="381" t="s">
        <v>420</v>
      </c>
      <c r="X25" s="364"/>
      <c r="Y25" s="375">
        <v>250</v>
      </c>
      <c r="Z25" s="577"/>
    </row>
    <row r="26" spans="2:26" ht="17.25">
      <c r="B26" s="328"/>
      <c r="C26" s="390" t="s">
        <v>410</v>
      </c>
      <c r="D26" s="480" t="s">
        <v>667</v>
      </c>
      <c r="E26" s="375">
        <v>1750</v>
      </c>
      <c r="F26" s="577"/>
      <c r="G26" s="328"/>
      <c r="H26" s="381" t="s">
        <v>420</v>
      </c>
      <c r="I26" s="484"/>
      <c r="J26" s="375">
        <v>1500</v>
      </c>
      <c r="K26" s="577"/>
      <c r="L26" s="328"/>
      <c r="M26" s="390"/>
      <c r="N26" s="487"/>
      <c r="O26" s="375"/>
      <c r="P26" s="578"/>
      <c r="Q26" s="328"/>
      <c r="R26" s="390" t="s">
        <v>411</v>
      </c>
      <c r="S26" s="376" t="s">
        <v>768</v>
      </c>
      <c r="T26" s="375">
        <v>2450</v>
      </c>
      <c r="U26" s="577"/>
      <c r="V26" s="394"/>
      <c r="W26" s="390" t="s">
        <v>425</v>
      </c>
      <c r="X26" s="376"/>
      <c r="Y26" s="375">
        <v>200</v>
      </c>
      <c r="Z26" s="577"/>
    </row>
    <row r="27" spans="2:26" ht="17.25">
      <c r="B27" s="328"/>
      <c r="C27" s="390" t="s">
        <v>411</v>
      </c>
      <c r="D27" s="480" t="s">
        <v>667</v>
      </c>
      <c r="E27" s="375">
        <v>1800</v>
      </c>
      <c r="F27" s="577"/>
      <c r="G27" s="328"/>
      <c r="H27" s="390" t="s">
        <v>695</v>
      </c>
      <c r="I27" s="480"/>
      <c r="J27" s="393">
        <v>900</v>
      </c>
      <c r="K27" s="577"/>
      <c r="L27" s="328"/>
      <c r="M27" s="390"/>
      <c r="N27" s="487"/>
      <c r="O27" s="375"/>
      <c r="P27" s="578"/>
      <c r="Q27" s="328"/>
      <c r="R27" s="390" t="s">
        <v>421</v>
      </c>
      <c r="S27" s="487" t="s">
        <v>682</v>
      </c>
      <c r="T27" s="375">
        <v>1600</v>
      </c>
      <c r="U27" s="577"/>
      <c r="V27" s="366"/>
      <c r="W27" s="381"/>
      <c r="X27" s="364"/>
      <c r="Y27" s="365"/>
      <c r="Z27" s="608"/>
    </row>
    <row r="28" spans="2:26" ht="17.25">
      <c r="B28" s="328"/>
      <c r="C28" s="390" t="s">
        <v>412</v>
      </c>
      <c r="D28" s="480" t="s">
        <v>771</v>
      </c>
      <c r="E28" s="375">
        <v>1350</v>
      </c>
      <c r="F28" s="577"/>
      <c r="G28" s="328"/>
      <c r="H28" s="390"/>
      <c r="I28" s="480"/>
      <c r="J28" s="393"/>
      <c r="K28" s="609"/>
      <c r="L28" s="328"/>
      <c r="M28" s="390"/>
      <c r="N28" s="376"/>
      <c r="O28" s="375"/>
      <c r="P28" s="388"/>
      <c r="Q28" s="328"/>
      <c r="R28" s="390" t="s">
        <v>423</v>
      </c>
      <c r="S28" s="376" t="s">
        <v>768</v>
      </c>
      <c r="T28" s="375">
        <v>1550</v>
      </c>
      <c r="U28" s="577"/>
      <c r="V28" s="394"/>
      <c r="W28" s="390"/>
      <c r="X28" s="376"/>
      <c r="Y28" s="375"/>
      <c r="Z28" s="330"/>
    </row>
    <row r="29" spans="2:26" ht="17.25">
      <c r="B29" s="328"/>
      <c r="C29" s="390" t="s">
        <v>413</v>
      </c>
      <c r="D29" s="480" t="s">
        <v>667</v>
      </c>
      <c r="E29" s="375">
        <v>1300</v>
      </c>
      <c r="F29" s="577"/>
      <c r="G29" s="328"/>
      <c r="H29" s="381"/>
      <c r="I29" s="475"/>
      <c r="J29" s="393"/>
      <c r="K29" s="330"/>
      <c r="L29" s="328"/>
      <c r="M29" s="390"/>
      <c r="N29" s="376"/>
      <c r="O29" s="375"/>
      <c r="P29" s="388"/>
      <c r="Q29" s="328"/>
      <c r="R29" s="390" t="s">
        <v>773</v>
      </c>
      <c r="S29" s="376" t="s">
        <v>768</v>
      </c>
      <c r="T29" s="375">
        <v>2100</v>
      </c>
      <c r="U29" s="577"/>
      <c r="V29" s="394"/>
      <c r="W29" s="390"/>
      <c r="X29" s="376"/>
      <c r="Y29" s="375"/>
      <c r="Z29" s="330"/>
    </row>
    <row r="30" spans="2:26" ht="17.25">
      <c r="B30" s="328"/>
      <c r="C30" s="390" t="s">
        <v>414</v>
      </c>
      <c r="D30" s="480" t="s">
        <v>771</v>
      </c>
      <c r="E30" s="375">
        <v>2250</v>
      </c>
      <c r="F30" s="577"/>
      <c r="G30" s="328"/>
      <c r="H30" s="381"/>
      <c r="I30" s="475"/>
      <c r="J30" s="393"/>
      <c r="K30" s="330"/>
      <c r="L30" s="328"/>
      <c r="M30" s="390"/>
      <c r="N30" s="376"/>
      <c r="O30" s="375"/>
      <c r="P30" s="388"/>
      <c r="Q30" s="328"/>
      <c r="R30" s="390"/>
      <c r="S30" s="376"/>
      <c r="T30" s="375"/>
      <c r="U30" s="606"/>
      <c r="V30" s="394"/>
      <c r="W30" s="390"/>
      <c r="X30" s="376"/>
      <c r="Y30" s="375"/>
      <c r="Z30" s="330"/>
    </row>
    <row r="31" spans="2:26" ht="17.25">
      <c r="B31" s="328"/>
      <c r="C31" s="390" t="s">
        <v>415</v>
      </c>
      <c r="D31" s="480" t="s">
        <v>771</v>
      </c>
      <c r="E31" s="375">
        <v>4200</v>
      </c>
      <c r="F31" s="577"/>
      <c r="G31" s="328"/>
      <c r="H31" s="381"/>
      <c r="I31" s="475"/>
      <c r="J31" s="393"/>
      <c r="K31" s="330"/>
      <c r="L31" s="328"/>
      <c r="M31" s="390"/>
      <c r="N31" s="376"/>
      <c r="O31" s="375"/>
      <c r="P31" s="388"/>
      <c r="Q31" s="328"/>
      <c r="R31" s="390"/>
      <c r="S31" s="376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390" t="s">
        <v>416</v>
      </c>
      <c r="D32" s="480" t="s">
        <v>771</v>
      </c>
      <c r="E32" s="375">
        <v>1550</v>
      </c>
      <c r="F32" s="577"/>
      <c r="G32" s="328"/>
      <c r="H32" s="381"/>
      <c r="I32" s="475"/>
      <c r="J32" s="393"/>
      <c r="K32" s="330"/>
      <c r="L32" s="328"/>
      <c r="M32" s="390"/>
      <c r="N32" s="376"/>
      <c r="O32" s="375"/>
      <c r="P32" s="388"/>
      <c r="Q32" s="328"/>
      <c r="R32" s="390"/>
      <c r="S32" s="376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390" t="s">
        <v>417</v>
      </c>
      <c r="D33" s="480" t="s">
        <v>771</v>
      </c>
      <c r="E33" s="375">
        <v>2750</v>
      </c>
      <c r="F33" s="577"/>
      <c r="G33" s="328"/>
      <c r="H33" s="381"/>
      <c r="I33" s="475"/>
      <c r="J33" s="367"/>
      <c r="K33" s="330"/>
      <c r="L33" s="328"/>
      <c r="M33" s="381"/>
      <c r="N33" s="364"/>
      <c r="O33" s="365"/>
      <c r="P33" s="388"/>
      <c r="Q33" s="328"/>
      <c r="R33" s="390"/>
      <c r="S33" s="376"/>
      <c r="T33" s="375"/>
      <c r="U33" s="388"/>
      <c r="V33" s="394"/>
      <c r="W33" s="390"/>
      <c r="X33" s="376"/>
      <c r="Y33" s="375"/>
      <c r="Z33" s="330"/>
    </row>
    <row r="34" spans="2:26" ht="17.25">
      <c r="B34" s="328"/>
      <c r="C34" s="390" t="s">
        <v>418</v>
      </c>
      <c r="D34" s="480" t="s">
        <v>667</v>
      </c>
      <c r="E34" s="375">
        <v>2100</v>
      </c>
      <c r="F34" s="577"/>
      <c r="G34" s="328"/>
      <c r="H34" s="381"/>
      <c r="I34" s="475"/>
      <c r="J34" s="367"/>
      <c r="K34" s="330"/>
      <c r="L34" s="328"/>
      <c r="M34" s="381"/>
      <c r="N34" s="364"/>
      <c r="O34" s="36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7.25">
      <c r="B35" s="328"/>
      <c r="C35" s="390" t="s">
        <v>419</v>
      </c>
      <c r="D35" s="487" t="s">
        <v>672</v>
      </c>
      <c r="E35" s="375">
        <v>2250</v>
      </c>
      <c r="F35" s="577"/>
      <c r="G35" s="328"/>
      <c r="H35" s="381"/>
      <c r="I35" s="475"/>
      <c r="J35" s="367"/>
      <c r="K35" s="330"/>
      <c r="L35" s="328"/>
      <c r="M35" s="381"/>
      <c r="N35" s="364"/>
      <c r="O35" s="365"/>
      <c r="P35" s="388"/>
      <c r="Q35" s="328"/>
      <c r="R35" s="390"/>
      <c r="S35" s="376"/>
      <c r="T35" s="375"/>
      <c r="U35" s="388"/>
      <c r="V35" s="394"/>
      <c r="W35" s="390"/>
      <c r="X35" s="376"/>
      <c r="Y35" s="375"/>
      <c r="Z35" s="330"/>
    </row>
    <row r="36" spans="2:26" ht="17.25">
      <c r="B36" s="326"/>
      <c r="C36" s="382"/>
      <c r="D36" s="420"/>
      <c r="E36" s="374"/>
      <c r="F36" s="324"/>
      <c r="G36" s="325"/>
      <c r="H36" s="382"/>
      <c r="I36" s="387"/>
      <c r="J36" s="374"/>
      <c r="K36" s="327"/>
      <c r="L36" s="325"/>
      <c r="M36" s="373"/>
      <c r="N36" s="369"/>
      <c r="O36" s="374"/>
      <c r="P36" s="392"/>
      <c r="Q36" s="325"/>
      <c r="R36" s="386"/>
      <c r="S36" s="372"/>
      <c r="T36" s="370"/>
      <c r="U36" s="392"/>
      <c r="V36" s="395"/>
      <c r="W36" s="371"/>
      <c r="X36" s="372"/>
      <c r="Y36" s="370"/>
      <c r="Z36" s="327"/>
    </row>
    <row r="37" spans="2:26" ht="17.25" customHeight="1">
      <c r="B37" s="705" t="s">
        <v>3</v>
      </c>
      <c r="C37" s="734"/>
      <c r="D37" s="735"/>
      <c r="E37" s="331">
        <f>SUM(E24:E35)</f>
        <v>26000</v>
      </c>
      <c r="F37" s="324">
        <f>SUM(F24:F35)</f>
        <v>0</v>
      </c>
      <c r="G37" s="721" t="s">
        <v>3</v>
      </c>
      <c r="H37" s="736"/>
      <c r="I37" s="736"/>
      <c r="J37" s="331">
        <f>SUM(J24:J35)</f>
        <v>2750</v>
      </c>
      <c r="K37" s="327">
        <f>SUM(K24:K35)</f>
        <v>0</v>
      </c>
      <c r="L37" s="721" t="s">
        <v>3</v>
      </c>
      <c r="M37" s="736"/>
      <c r="N37" s="736"/>
      <c r="O37" s="331">
        <f>SUM(O24:O35)</f>
        <v>0</v>
      </c>
      <c r="P37" s="327">
        <f>SUM(P24:P35)</f>
        <v>0</v>
      </c>
      <c r="Q37" s="721" t="s">
        <v>3</v>
      </c>
      <c r="R37" s="736"/>
      <c r="S37" s="736"/>
      <c r="T37" s="331">
        <f>SUM(T24:T35)</f>
        <v>12350</v>
      </c>
      <c r="U37" s="327">
        <f>SUM(U24:U35)</f>
        <v>0</v>
      </c>
      <c r="V37" s="736" t="s">
        <v>3</v>
      </c>
      <c r="W37" s="736"/>
      <c r="X37" s="736"/>
      <c r="Y37" s="331">
        <f>SUM(Y24:Y36)</f>
        <v>1100</v>
      </c>
      <c r="Z37" s="327">
        <f>SUM(Z24:AA36)</f>
        <v>0</v>
      </c>
    </row>
    <row r="38" spans="2:30" s="4" customFormat="1" ht="13.5" customHeight="1">
      <c r="B38" s="226" t="s">
        <v>836</v>
      </c>
      <c r="C38" s="166"/>
      <c r="D38" s="1"/>
      <c r="E38" s="615"/>
      <c r="F38" s="616"/>
      <c r="G38" s="1"/>
      <c r="H38" s="1"/>
      <c r="I38" s="1"/>
      <c r="J38" s="615"/>
      <c r="K38" s="617"/>
      <c r="L38" s="1"/>
      <c r="M38" s="1"/>
      <c r="N38" s="1"/>
      <c r="O38" s="615"/>
      <c r="P38" s="618"/>
      <c r="Q38" s="1"/>
      <c r="R38" s="1"/>
      <c r="S38" s="1"/>
      <c r="T38" s="615"/>
      <c r="U38" s="617"/>
      <c r="V38" s="1"/>
      <c r="W38" s="1"/>
      <c r="X38" s="1"/>
      <c r="Y38" s="615"/>
      <c r="Z38" s="618"/>
      <c r="AA38" s="614"/>
      <c r="AB38" s="619"/>
      <c r="AC38" s="620"/>
      <c r="AD38" s="614"/>
    </row>
    <row r="39" spans="2:29" s="4" customFormat="1" ht="14.25" customHeight="1">
      <c r="B39" s="684" t="s">
        <v>837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594"/>
      <c r="Z39" s="594"/>
      <c r="AA39" s="594"/>
      <c r="AB39" s="594"/>
      <c r="AC39" s="594"/>
    </row>
    <row r="40" spans="2:29" s="4" customFormat="1" ht="14.25" customHeight="1">
      <c r="B40" s="684" t="s">
        <v>834</v>
      </c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594"/>
      <c r="Z40" s="594"/>
      <c r="AA40" s="594"/>
      <c r="AB40" s="594"/>
      <c r="AC40" s="594"/>
    </row>
    <row r="41" spans="2:29" s="4" customFormat="1" ht="13.5">
      <c r="B41" s="684" t="s">
        <v>835</v>
      </c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  <c r="P41" s="686"/>
      <c r="Q41" s="686"/>
      <c r="R41" s="686"/>
      <c r="S41" s="686"/>
      <c r="T41" s="686"/>
      <c r="U41" s="686"/>
      <c r="V41" s="686"/>
      <c r="W41" s="686"/>
      <c r="X41" s="686"/>
      <c r="Y41" s="594"/>
      <c r="Z41" s="594"/>
      <c r="AA41" s="594"/>
      <c r="AB41" s="594"/>
      <c r="AC41" s="594"/>
    </row>
    <row r="42" spans="2:26" s="4" customFormat="1" ht="8.25" customHeight="1">
      <c r="B42" s="226"/>
      <c r="C42" s="1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</row>
    <row r="43" spans="2:26" ht="16.5" customHeight="1">
      <c r="B43" s="316" t="s">
        <v>693</v>
      </c>
      <c r="C43" s="317"/>
      <c r="E43" s="317"/>
      <c r="F43" s="317"/>
      <c r="H43" s="317"/>
      <c r="J43" s="317"/>
      <c r="K43" s="317"/>
      <c r="M43" s="318"/>
      <c r="O43" s="322"/>
      <c r="P43" s="323"/>
      <c r="R43" s="318"/>
      <c r="T43" s="322"/>
      <c r="U43" s="323"/>
      <c r="V43" s="681" t="str">
        <f>'岐阜県集計表'!O41</f>
        <v>（2020年8月現在）</v>
      </c>
      <c r="W43" s="682"/>
      <c r="X43" s="682"/>
      <c r="Y43" s="682"/>
      <c r="Z43" s="682"/>
    </row>
  </sheetData>
  <sheetProtection password="CCCF" sheet="1" selectLockedCells="1"/>
  <mergeCells count="61">
    <mergeCell ref="V43:Z43"/>
    <mergeCell ref="B37:D37"/>
    <mergeCell ref="G37:I37"/>
    <mergeCell ref="L37:N37"/>
    <mergeCell ref="Q37:S37"/>
    <mergeCell ref="V37:X37"/>
    <mergeCell ref="B39:X39"/>
    <mergeCell ref="B40:X40"/>
    <mergeCell ref="B41:X41"/>
    <mergeCell ref="V23:Y23"/>
    <mergeCell ref="B16:E16"/>
    <mergeCell ref="G16:J16"/>
    <mergeCell ref="L16:O16"/>
    <mergeCell ref="Q16:T16"/>
    <mergeCell ref="V16:Y16"/>
    <mergeCell ref="V21:X21"/>
    <mergeCell ref="B23:E23"/>
    <mergeCell ref="G23:J23"/>
    <mergeCell ref="L23:O23"/>
    <mergeCell ref="Q23:T23"/>
    <mergeCell ref="B21:D21"/>
    <mergeCell ref="G21:I21"/>
    <mergeCell ref="L21:N21"/>
    <mergeCell ref="Q21:S21"/>
    <mergeCell ref="G14:I14"/>
    <mergeCell ref="L14:N14"/>
    <mergeCell ref="Q14:S14"/>
    <mergeCell ref="C22:E22"/>
    <mergeCell ref="C15:E15"/>
    <mergeCell ref="V14:X14"/>
    <mergeCell ref="O15:P15"/>
    <mergeCell ref="Q15:R15"/>
    <mergeCell ref="H15:I15"/>
    <mergeCell ref="G3:L3"/>
    <mergeCell ref="M3:N3"/>
    <mergeCell ref="V5:Y5"/>
    <mergeCell ref="V3:Y3"/>
    <mergeCell ref="O3:S3"/>
    <mergeCell ref="Q4:R4"/>
    <mergeCell ref="C4:E4"/>
    <mergeCell ref="B5:E5"/>
    <mergeCell ref="G5:J5"/>
    <mergeCell ref="L5:O5"/>
    <mergeCell ref="B14:D14"/>
    <mergeCell ref="F15:G15"/>
    <mergeCell ref="E2:F2"/>
    <mergeCell ref="G2:L2"/>
    <mergeCell ref="M2:N2"/>
    <mergeCell ref="O2:S2"/>
    <mergeCell ref="T2:U2"/>
    <mergeCell ref="V2:Z2"/>
    <mergeCell ref="E3:F3"/>
    <mergeCell ref="Q5:T5"/>
    <mergeCell ref="T3:U3"/>
    <mergeCell ref="F22:G22"/>
    <mergeCell ref="H22:I22"/>
    <mergeCell ref="O22:P22"/>
    <mergeCell ref="Q22:R22"/>
    <mergeCell ref="F4:G4"/>
    <mergeCell ref="H4:I4"/>
    <mergeCell ref="O4:P4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4">
    <cfRule type="expression" priority="32" dxfId="0" stopIfTrue="1">
      <formula>F24&gt;E24</formula>
    </cfRule>
  </conditionalFormatting>
  <conditionalFormatting sqref="F25">
    <cfRule type="expression" priority="31" dxfId="0" stopIfTrue="1">
      <formula>F25&gt;E25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F32">
    <cfRule type="expression" priority="24" dxfId="0" stopIfTrue="1">
      <formula>F32&gt;E32</formula>
    </cfRule>
  </conditionalFormatting>
  <conditionalFormatting sqref="F33">
    <cfRule type="expression" priority="23" dxfId="0" stopIfTrue="1">
      <formula>F33&gt;E33</formula>
    </cfRule>
  </conditionalFormatting>
  <conditionalFormatting sqref="F34">
    <cfRule type="expression" priority="22" dxfId="0" stopIfTrue="1">
      <formula>F34&gt;E34</formula>
    </cfRule>
  </conditionalFormatting>
  <conditionalFormatting sqref="F35">
    <cfRule type="expression" priority="21" dxfId="0" stopIfTrue="1">
      <formula>F35&gt;E35</formula>
    </cfRule>
  </conditionalFormatting>
  <conditionalFormatting sqref="K24">
    <cfRule type="expression" priority="20" dxfId="0" stopIfTrue="1">
      <formula>K24&gt;J24</formula>
    </cfRule>
  </conditionalFormatting>
  <conditionalFormatting sqref="K25">
    <cfRule type="expression" priority="19" dxfId="0" stopIfTrue="1">
      <formula>K25&gt;J25</formula>
    </cfRule>
  </conditionalFormatting>
  <conditionalFormatting sqref="K26">
    <cfRule type="expression" priority="18" dxfId="0" stopIfTrue="1">
      <formula>K26&gt;J26</formula>
    </cfRule>
  </conditionalFormatting>
  <conditionalFormatting sqref="K27">
    <cfRule type="expression" priority="17" dxfId="0" stopIfTrue="1">
      <formula>K27&gt;J27</formula>
    </cfRule>
  </conditionalFormatting>
  <conditionalFormatting sqref="U24">
    <cfRule type="expression" priority="16" dxfId="0" stopIfTrue="1">
      <formula>U24&gt;T24</formula>
    </cfRule>
  </conditionalFormatting>
  <conditionalFormatting sqref="U25">
    <cfRule type="expression" priority="15" dxfId="0" stopIfTrue="1">
      <formula>U25&gt;T25</formula>
    </cfRule>
  </conditionalFormatting>
  <conditionalFormatting sqref="U26">
    <cfRule type="expression" priority="14" dxfId="0" stopIfTrue="1">
      <formula>U26&gt;T26</formula>
    </cfRule>
  </conditionalFormatting>
  <conditionalFormatting sqref="U27">
    <cfRule type="expression" priority="13" dxfId="0" stopIfTrue="1">
      <formula>U27&gt;T27</formula>
    </cfRule>
  </conditionalFormatting>
  <conditionalFormatting sqref="U28">
    <cfRule type="expression" priority="12" dxfId="0" stopIfTrue="1">
      <formula>U28&gt;T28</formula>
    </cfRule>
  </conditionalFormatting>
  <conditionalFormatting sqref="U29">
    <cfRule type="expression" priority="11" dxfId="0" stopIfTrue="1">
      <formula>U29&gt;T29</formula>
    </cfRule>
  </conditionalFormatting>
  <conditionalFormatting sqref="U17">
    <cfRule type="expression" priority="10" dxfId="0" stopIfTrue="1">
      <formula>U17&gt;T17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Z6">
    <cfRule type="expression" priority="6" dxfId="0" stopIfTrue="1">
      <formula>Z6&gt;Y6</formula>
    </cfRule>
  </conditionalFormatting>
  <conditionalFormatting sqref="Z17">
    <cfRule type="expression" priority="5" dxfId="0" stopIfTrue="1">
      <formula>Z17&gt;Y17</formula>
    </cfRule>
  </conditionalFormatting>
  <conditionalFormatting sqref="Z24">
    <cfRule type="expression" priority="3" dxfId="0" stopIfTrue="1">
      <formula>Z24&gt;Y24</formula>
    </cfRule>
  </conditionalFormatting>
  <conditionalFormatting sqref="Z25">
    <cfRule type="expression" priority="2" dxfId="0" stopIfTrue="1">
      <formula>Z25&gt;Y25</formula>
    </cfRule>
  </conditionalFormatting>
  <conditionalFormatting sqref="Z26">
    <cfRule type="expression" priority="1" dxfId="0" stopIfTrue="1">
      <formula>Z26&gt;Y26</formula>
    </cfRule>
  </conditionalFormatting>
  <dataValidations count="4">
    <dataValidation type="whole" operator="lessThanOrEqual" allowBlank="1" showInputMessage="1" showErrorMessage="1" sqref="V6:V13 V17:V20 V24:V36">
      <formula1>O6</formula1>
    </dataValidation>
    <dataValidation operator="lessThanOrEqual" allowBlank="1" showInputMessage="1" showErrorMessage="1" sqref="H13:I13 J12:J13 P18:P20 E17:E20 I17:J19 U9:U13 J24:J26 O6:P13 J6:J9 M10:N13 E6:E13 W6:Y13 R10:T13 H20:J20 W17:Y20 U18:U20 M17:O20 R17:T20 S25:S26 B38:B42 C42:Z42 C38:Z38 E24:E36 O24:O36 P28:P36 W24:Y36 M28:N36 R28:T36 U30:U36 H36:J36"/>
    <dataValidation type="custom" allowBlank="1" showInputMessage="1" showErrorMessage="1" sqref="P17 P24:P27">
      <formula1>AND(P17&lt;=O17,MOD(P17,50)=0)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7:F19 F24:F35 K24:K27 U24:U29 U17 U6:U8 Z6 Z17 Z24:Z26">
      <formula1>AND(F6&lt;=E6,MOD(F6,50)=0)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751" t="s">
        <v>273</v>
      </c>
      <c r="C2" s="751"/>
      <c r="D2" s="751"/>
      <c r="E2" s="752"/>
      <c r="F2" s="753" t="s">
        <v>6</v>
      </c>
      <c r="G2" s="754"/>
      <c r="H2" s="748"/>
      <c r="I2" s="749"/>
      <c r="J2" s="749"/>
      <c r="K2" s="749"/>
      <c r="L2" s="749"/>
      <c r="M2" s="750"/>
      <c r="N2" s="758" t="s">
        <v>7</v>
      </c>
      <c r="O2" s="759"/>
      <c r="P2" s="754"/>
      <c r="Q2" s="748"/>
      <c r="R2" s="749"/>
      <c r="S2" s="749"/>
      <c r="T2" s="749"/>
      <c r="U2" s="750"/>
      <c r="V2" s="758" t="s">
        <v>108</v>
      </c>
      <c r="W2" s="754"/>
      <c r="X2" s="762"/>
      <c r="Y2" s="763"/>
      <c r="Z2" s="763"/>
      <c r="AA2" s="763"/>
      <c r="AB2" s="763"/>
      <c r="AC2" s="206" t="s">
        <v>69</v>
      </c>
    </row>
    <row r="3" spans="2:29" ht="36.75" customHeight="1" thickBot="1">
      <c r="B3" s="751" t="s">
        <v>109</v>
      </c>
      <c r="C3" s="751"/>
      <c r="D3" s="751"/>
      <c r="E3" s="752"/>
      <c r="F3" s="755" t="s">
        <v>9</v>
      </c>
      <c r="G3" s="744"/>
      <c r="H3" s="739"/>
      <c r="I3" s="740"/>
      <c r="J3" s="740"/>
      <c r="K3" s="740"/>
      <c r="L3" s="740"/>
      <c r="M3" s="741"/>
      <c r="N3" s="742" t="s">
        <v>110</v>
      </c>
      <c r="O3" s="743"/>
      <c r="P3" s="744"/>
      <c r="Q3" s="764"/>
      <c r="R3" s="765"/>
      <c r="S3" s="765"/>
      <c r="T3" s="765"/>
      <c r="U3" s="766"/>
      <c r="V3" s="742" t="s">
        <v>11</v>
      </c>
      <c r="W3" s="744"/>
      <c r="X3" s="767">
        <f>SUM(AC45)</f>
        <v>0</v>
      </c>
      <c r="Y3" s="768"/>
      <c r="Z3" s="768"/>
      <c r="AA3" s="768"/>
      <c r="AB3" s="768"/>
      <c r="AC3" s="159" t="s">
        <v>2</v>
      </c>
    </row>
    <row r="4" spans="2:14" ht="21" customHeight="1" thickBot="1">
      <c r="B4" s="207"/>
      <c r="M4" s="2"/>
      <c r="N4" s="2"/>
    </row>
    <row r="5" spans="2:29" s="211" customFormat="1" ht="22.5" customHeight="1" thickBot="1">
      <c r="B5" s="745" t="s">
        <v>111</v>
      </c>
      <c r="C5" s="746"/>
      <c r="D5" s="747"/>
      <c r="E5" s="208" t="s">
        <v>112</v>
      </c>
      <c r="F5" s="208" t="s">
        <v>11</v>
      </c>
      <c r="G5" s="745" t="s">
        <v>111</v>
      </c>
      <c r="H5" s="746"/>
      <c r="I5" s="746"/>
      <c r="J5" s="747"/>
      <c r="K5" s="209" t="s">
        <v>112</v>
      </c>
      <c r="L5" s="210" t="s">
        <v>11</v>
      </c>
      <c r="M5" s="746" t="s">
        <v>111</v>
      </c>
      <c r="N5" s="746"/>
      <c r="O5" s="746"/>
      <c r="P5" s="747"/>
      <c r="Q5" s="208" t="s">
        <v>112</v>
      </c>
      <c r="R5" s="208" t="s">
        <v>11</v>
      </c>
      <c r="S5" s="745" t="s">
        <v>111</v>
      </c>
      <c r="T5" s="746"/>
      <c r="U5" s="747"/>
      <c r="V5" s="208" t="s">
        <v>112</v>
      </c>
      <c r="W5" s="760" t="s">
        <v>11</v>
      </c>
      <c r="X5" s="761"/>
      <c r="Y5" s="745" t="s">
        <v>111</v>
      </c>
      <c r="Z5" s="746"/>
      <c r="AA5" s="747"/>
      <c r="AB5" s="209" t="s">
        <v>112</v>
      </c>
      <c r="AC5" s="210" t="s">
        <v>11</v>
      </c>
    </row>
    <row r="6" spans="2:29" s="211" customFormat="1" ht="15" customHeight="1">
      <c r="B6" s="769" t="s">
        <v>113</v>
      </c>
      <c r="C6" s="770"/>
      <c r="D6" s="770"/>
      <c r="E6" s="770"/>
      <c r="F6" s="771"/>
      <c r="G6" s="775" t="s">
        <v>114</v>
      </c>
      <c r="H6" s="776"/>
      <c r="I6" s="214" t="s">
        <v>24</v>
      </c>
      <c r="J6" s="215"/>
      <c r="K6" s="181">
        <v>200</v>
      </c>
      <c r="L6" s="196"/>
      <c r="M6" s="775" t="s">
        <v>115</v>
      </c>
      <c r="N6" s="776"/>
      <c r="O6" s="214" t="s">
        <v>116</v>
      </c>
      <c r="P6" s="215"/>
      <c r="Q6" s="181">
        <v>100</v>
      </c>
      <c r="R6" s="192"/>
      <c r="S6" s="167" t="s">
        <v>114</v>
      </c>
      <c r="T6" s="216" t="s">
        <v>117</v>
      </c>
      <c r="U6" s="217"/>
      <c r="V6" s="218">
        <v>100</v>
      </c>
      <c r="W6" s="756"/>
      <c r="X6" s="757"/>
      <c r="Y6" s="212" t="s">
        <v>114</v>
      </c>
      <c r="Z6" s="216" t="s">
        <v>118</v>
      </c>
      <c r="AA6" s="217"/>
      <c r="AB6" s="218">
        <v>150</v>
      </c>
      <c r="AC6" s="201"/>
    </row>
    <row r="7" spans="2:29" s="211" customFormat="1" ht="15" customHeight="1" thickBot="1">
      <c r="B7" s="772"/>
      <c r="C7" s="773"/>
      <c r="D7" s="773"/>
      <c r="E7" s="773"/>
      <c r="F7" s="774"/>
      <c r="G7" s="777" t="s">
        <v>119</v>
      </c>
      <c r="H7" s="778"/>
      <c r="I7" s="221" t="s">
        <v>26</v>
      </c>
      <c r="J7" s="222"/>
      <c r="K7" s="223">
        <v>150</v>
      </c>
      <c r="L7" s="197"/>
      <c r="M7" s="777" t="s">
        <v>120</v>
      </c>
      <c r="N7" s="778"/>
      <c r="O7" s="221" t="s">
        <v>121</v>
      </c>
      <c r="P7" s="222"/>
      <c r="Q7" s="223">
        <v>50</v>
      </c>
      <c r="R7" s="183"/>
      <c r="S7" s="224" t="s">
        <v>122</v>
      </c>
      <c r="T7" s="225" t="s">
        <v>123</v>
      </c>
      <c r="U7" s="226"/>
      <c r="V7" s="162">
        <v>150</v>
      </c>
      <c r="W7" s="779"/>
      <c r="X7" s="780"/>
      <c r="Y7" s="167" t="s">
        <v>124</v>
      </c>
      <c r="Z7" s="214" t="s">
        <v>63</v>
      </c>
      <c r="AA7" s="227"/>
      <c r="AB7" s="228">
        <v>300</v>
      </c>
      <c r="AC7" s="199"/>
    </row>
    <row r="8" spans="2:29" s="211" customFormat="1" ht="15" customHeight="1">
      <c r="B8" s="165" t="s">
        <v>114</v>
      </c>
      <c r="C8" s="229" t="s">
        <v>125</v>
      </c>
      <c r="D8" s="166"/>
      <c r="E8" s="230">
        <v>450</v>
      </c>
      <c r="F8" s="182"/>
      <c r="G8" s="777" t="s">
        <v>119</v>
      </c>
      <c r="H8" s="778"/>
      <c r="I8" s="221" t="s">
        <v>28</v>
      </c>
      <c r="J8" s="231"/>
      <c r="K8" s="223">
        <v>200</v>
      </c>
      <c r="L8" s="197"/>
      <c r="M8" s="777" t="s">
        <v>126</v>
      </c>
      <c r="N8" s="778"/>
      <c r="O8" s="221" t="s">
        <v>116</v>
      </c>
      <c r="P8" s="222"/>
      <c r="Q8" s="223">
        <v>50</v>
      </c>
      <c r="R8" s="183"/>
      <c r="S8" s="224" t="s">
        <v>127</v>
      </c>
      <c r="T8" s="221" t="s">
        <v>128</v>
      </c>
      <c r="U8" s="232"/>
      <c r="V8" s="164">
        <v>200</v>
      </c>
      <c r="W8" s="779"/>
      <c r="X8" s="780"/>
      <c r="Y8" s="167" t="s">
        <v>129</v>
      </c>
      <c r="Z8" s="214" t="s">
        <v>64</v>
      </c>
      <c r="AA8" s="233"/>
      <c r="AB8" s="234">
        <v>100</v>
      </c>
      <c r="AC8" s="189"/>
    </row>
    <row r="9" spans="2:29" s="211" customFormat="1" ht="15" customHeight="1">
      <c r="B9" s="235" t="s">
        <v>122</v>
      </c>
      <c r="C9" s="221" t="s">
        <v>20</v>
      </c>
      <c r="D9" s="220"/>
      <c r="E9" s="236">
        <v>350</v>
      </c>
      <c r="F9" s="183"/>
      <c r="G9" s="777" t="s">
        <v>119</v>
      </c>
      <c r="H9" s="778"/>
      <c r="I9" s="221" t="s">
        <v>29</v>
      </c>
      <c r="J9" s="231"/>
      <c r="K9" s="223">
        <v>250</v>
      </c>
      <c r="L9" s="189"/>
      <c r="Q9" s="237"/>
      <c r="R9" s="238"/>
      <c r="S9" s="235" t="s">
        <v>119</v>
      </c>
      <c r="T9" s="221" t="s">
        <v>130</v>
      </c>
      <c r="U9" s="232"/>
      <c r="V9" s="164">
        <v>100</v>
      </c>
      <c r="W9" s="779"/>
      <c r="X9" s="780"/>
      <c r="Y9" s="167" t="s">
        <v>131</v>
      </c>
      <c r="Z9" s="221" t="s">
        <v>132</v>
      </c>
      <c r="AA9" s="231"/>
      <c r="AB9" s="234">
        <v>50</v>
      </c>
      <c r="AC9" s="189"/>
    </row>
    <row r="10" spans="2:29" s="211" customFormat="1" ht="15" customHeight="1" thickBot="1">
      <c r="B10" s="235" t="s">
        <v>124</v>
      </c>
      <c r="C10" s="221" t="s">
        <v>21</v>
      </c>
      <c r="D10" s="220"/>
      <c r="E10" s="236">
        <v>550</v>
      </c>
      <c r="F10" s="183"/>
      <c r="G10" s="777" t="s">
        <v>119</v>
      </c>
      <c r="H10" s="778"/>
      <c r="I10" s="239" t="s">
        <v>288</v>
      </c>
      <c r="J10" s="231"/>
      <c r="K10" s="223">
        <v>100</v>
      </c>
      <c r="L10" s="194"/>
      <c r="M10" s="781" t="s">
        <v>133</v>
      </c>
      <c r="N10" s="781"/>
      <c r="O10" s="781"/>
      <c r="P10" s="782"/>
      <c r="Q10" s="180">
        <f>SUM(K31:K48)+SUM(Q6:Q8)</f>
        <v>3900</v>
      </c>
      <c r="R10" s="240">
        <f>SUM(L31:L48)+SUM(R6:R8)</f>
        <v>0</v>
      </c>
      <c r="S10" s="235" t="s">
        <v>134</v>
      </c>
      <c r="T10" s="221" t="s">
        <v>135</v>
      </c>
      <c r="U10" s="232"/>
      <c r="V10" s="164">
        <v>150</v>
      </c>
      <c r="W10" s="779"/>
      <c r="X10" s="780"/>
      <c r="Y10" s="167" t="s">
        <v>136</v>
      </c>
      <c r="Z10" s="221" t="s">
        <v>137</v>
      </c>
      <c r="AA10" s="231"/>
      <c r="AB10" s="234">
        <v>50</v>
      </c>
      <c r="AC10" s="189"/>
    </row>
    <row r="11" spans="2:29" s="211" customFormat="1" ht="15" customHeight="1">
      <c r="B11" s="235" t="s">
        <v>120</v>
      </c>
      <c r="C11" s="221" t="s">
        <v>19</v>
      </c>
      <c r="D11" s="231"/>
      <c r="E11" s="236">
        <v>150</v>
      </c>
      <c r="F11" s="183"/>
      <c r="G11" s="777" t="s">
        <v>119</v>
      </c>
      <c r="H11" s="778"/>
      <c r="I11" s="241" t="s">
        <v>138</v>
      </c>
      <c r="J11" s="231"/>
      <c r="K11" s="223">
        <v>50</v>
      </c>
      <c r="L11" s="194"/>
      <c r="M11" s="769" t="s">
        <v>139</v>
      </c>
      <c r="N11" s="770"/>
      <c r="O11" s="770"/>
      <c r="P11" s="770"/>
      <c r="Q11" s="770"/>
      <c r="R11" s="771"/>
      <c r="S11" s="235" t="s">
        <v>124</v>
      </c>
      <c r="T11" s="221" t="s">
        <v>140</v>
      </c>
      <c r="U11" s="231"/>
      <c r="V11" s="242">
        <v>100</v>
      </c>
      <c r="W11" s="779"/>
      <c r="X11" s="780"/>
      <c r="Y11" s="167" t="s">
        <v>141</v>
      </c>
      <c r="Z11" s="221" t="s">
        <v>142</v>
      </c>
      <c r="AA11" s="231"/>
      <c r="AB11" s="234">
        <v>100</v>
      </c>
      <c r="AC11" s="189"/>
    </row>
    <row r="12" spans="2:29" s="211" customFormat="1" ht="15" customHeight="1" thickBot="1">
      <c r="B12" s="235" t="s">
        <v>122</v>
      </c>
      <c r="C12" s="221" t="s">
        <v>143</v>
      </c>
      <c r="D12" s="231"/>
      <c r="E12" s="236">
        <v>100</v>
      </c>
      <c r="F12" s="183"/>
      <c r="G12" s="777" t="s">
        <v>144</v>
      </c>
      <c r="H12" s="778"/>
      <c r="I12" s="221" t="s">
        <v>30</v>
      </c>
      <c r="J12" s="231"/>
      <c r="K12" s="223">
        <v>200</v>
      </c>
      <c r="L12" s="194"/>
      <c r="M12" s="772"/>
      <c r="N12" s="773"/>
      <c r="O12" s="773"/>
      <c r="P12" s="773"/>
      <c r="Q12" s="773"/>
      <c r="R12" s="774"/>
      <c r="S12" s="235" t="s">
        <v>145</v>
      </c>
      <c r="T12" s="243" t="s">
        <v>146</v>
      </c>
      <c r="U12" s="232"/>
      <c r="V12" s="164">
        <v>50</v>
      </c>
      <c r="W12" s="779"/>
      <c r="X12" s="780"/>
      <c r="Y12" s="167" t="s">
        <v>147</v>
      </c>
      <c r="Z12" s="221" t="s">
        <v>148</v>
      </c>
      <c r="AA12" s="231"/>
      <c r="AB12" s="234">
        <v>50</v>
      </c>
      <c r="AC12" s="189"/>
    </row>
    <row r="13" spans="2:29" s="211" customFormat="1" ht="15" customHeight="1">
      <c r="B13" s="235" t="s">
        <v>120</v>
      </c>
      <c r="C13" s="221" t="s">
        <v>22</v>
      </c>
      <c r="D13" s="231"/>
      <c r="E13" s="236">
        <v>100</v>
      </c>
      <c r="F13" s="183"/>
      <c r="G13" s="777" t="s">
        <v>119</v>
      </c>
      <c r="H13" s="778"/>
      <c r="I13" s="221" t="s">
        <v>149</v>
      </c>
      <c r="J13" s="231"/>
      <c r="K13" s="223">
        <v>150</v>
      </c>
      <c r="L13" s="194"/>
      <c r="M13" s="168" t="s">
        <v>115</v>
      </c>
      <c r="N13" s="244"/>
      <c r="O13" s="229" t="s">
        <v>150</v>
      </c>
      <c r="P13" s="214"/>
      <c r="Q13" s="163">
        <v>100</v>
      </c>
      <c r="R13" s="193"/>
      <c r="S13" s="235" t="s">
        <v>119</v>
      </c>
      <c r="T13" s="221" t="s">
        <v>282</v>
      </c>
      <c r="U13" s="231"/>
      <c r="V13" s="242">
        <v>50</v>
      </c>
      <c r="W13" s="779"/>
      <c r="X13" s="780"/>
      <c r="Y13" s="245"/>
      <c r="Z13" s="214"/>
      <c r="AA13" s="226"/>
      <c r="AB13" s="228"/>
      <c r="AC13" s="246"/>
    </row>
    <row r="14" spans="2:29" s="211" customFormat="1" ht="15" customHeight="1" thickBot="1">
      <c r="B14" s="235" t="s">
        <v>127</v>
      </c>
      <c r="C14" s="221" t="s">
        <v>151</v>
      </c>
      <c r="D14" s="231"/>
      <c r="E14" s="236">
        <v>250</v>
      </c>
      <c r="F14" s="183"/>
      <c r="G14" s="777" t="s">
        <v>119</v>
      </c>
      <c r="H14" s="778"/>
      <c r="I14" s="229" t="s">
        <v>34</v>
      </c>
      <c r="J14" s="226"/>
      <c r="K14" s="247">
        <v>150</v>
      </c>
      <c r="L14" s="194"/>
      <c r="M14" s="221" t="s">
        <v>152</v>
      </c>
      <c r="N14" s="221"/>
      <c r="O14" s="221" t="s">
        <v>100</v>
      </c>
      <c r="P14" s="221"/>
      <c r="Q14" s="242">
        <v>150</v>
      </c>
      <c r="R14" s="188"/>
      <c r="S14" s="235" t="s">
        <v>119</v>
      </c>
      <c r="T14" s="221" t="s">
        <v>283</v>
      </c>
      <c r="U14" s="231"/>
      <c r="V14" s="223">
        <v>50</v>
      </c>
      <c r="W14" s="779"/>
      <c r="X14" s="780"/>
      <c r="Y14" s="783" t="s">
        <v>153</v>
      </c>
      <c r="Z14" s="784"/>
      <c r="AA14" s="785"/>
      <c r="AB14" s="180">
        <f>SUM(V28:V48)+SUM(AB6:AB13)</f>
        <v>3600</v>
      </c>
      <c r="AC14" s="250">
        <f>SUM(W28:X48)+SUM(AC6:AC13)</f>
        <v>0</v>
      </c>
    </row>
    <row r="15" spans="2:29" s="211" customFormat="1" ht="15" customHeight="1">
      <c r="B15" s="235" t="s">
        <v>154</v>
      </c>
      <c r="C15" s="221" t="s">
        <v>155</v>
      </c>
      <c r="D15" s="231"/>
      <c r="E15" s="236">
        <v>350</v>
      </c>
      <c r="F15" s="183"/>
      <c r="G15" s="777" t="s">
        <v>156</v>
      </c>
      <c r="H15" s="778"/>
      <c r="I15" s="221" t="s">
        <v>36</v>
      </c>
      <c r="J15" s="221"/>
      <c r="K15" s="251">
        <v>150</v>
      </c>
      <c r="L15" s="203"/>
      <c r="M15" s="221" t="s">
        <v>152</v>
      </c>
      <c r="N15" s="221"/>
      <c r="O15" s="221" t="s">
        <v>99</v>
      </c>
      <c r="P15" s="231"/>
      <c r="Q15" s="252">
        <v>50</v>
      </c>
      <c r="R15" s="188"/>
      <c r="S15" s="235" t="s">
        <v>120</v>
      </c>
      <c r="T15" s="214" t="s">
        <v>56</v>
      </c>
      <c r="U15" s="233"/>
      <c r="V15" s="163">
        <v>150</v>
      </c>
      <c r="W15" s="779"/>
      <c r="X15" s="780"/>
      <c r="Y15" s="769" t="s">
        <v>157</v>
      </c>
      <c r="Z15" s="770"/>
      <c r="AA15" s="770"/>
      <c r="AB15" s="770"/>
      <c r="AC15" s="771"/>
    </row>
    <row r="16" spans="2:29" s="211" customFormat="1" ht="15" customHeight="1" thickBot="1">
      <c r="B16" s="235" t="s">
        <v>127</v>
      </c>
      <c r="C16" s="221" t="s">
        <v>158</v>
      </c>
      <c r="D16" s="231"/>
      <c r="E16" s="236">
        <v>250</v>
      </c>
      <c r="F16" s="183"/>
      <c r="G16" s="219" t="s">
        <v>119</v>
      </c>
      <c r="H16" s="220"/>
      <c r="I16" s="239" t="s">
        <v>160</v>
      </c>
      <c r="J16" s="214"/>
      <c r="K16" s="254">
        <v>300</v>
      </c>
      <c r="L16" s="194"/>
      <c r="M16" s="219" t="s">
        <v>136</v>
      </c>
      <c r="N16" s="220"/>
      <c r="O16" s="214" t="s">
        <v>101</v>
      </c>
      <c r="P16" s="233"/>
      <c r="Q16" s="253">
        <v>50</v>
      </c>
      <c r="R16" s="188"/>
      <c r="S16" s="235" t="s">
        <v>119</v>
      </c>
      <c r="T16" s="221" t="s">
        <v>58</v>
      </c>
      <c r="U16" s="231"/>
      <c r="V16" s="223">
        <v>150</v>
      </c>
      <c r="W16" s="779"/>
      <c r="X16" s="780"/>
      <c r="Y16" s="772"/>
      <c r="Z16" s="773"/>
      <c r="AA16" s="773"/>
      <c r="AB16" s="773"/>
      <c r="AC16" s="774"/>
    </row>
    <row r="17" spans="2:29" s="211" customFormat="1" ht="15" customHeight="1">
      <c r="B17" s="235" t="s">
        <v>122</v>
      </c>
      <c r="C17" s="221" t="s">
        <v>159</v>
      </c>
      <c r="D17" s="231"/>
      <c r="E17" s="236">
        <v>50</v>
      </c>
      <c r="F17" s="183"/>
      <c r="G17" s="219" t="s">
        <v>119</v>
      </c>
      <c r="H17" s="220"/>
      <c r="I17" s="243" t="s">
        <v>37</v>
      </c>
      <c r="J17" s="229"/>
      <c r="K17" s="255">
        <v>200</v>
      </c>
      <c r="L17" s="204"/>
      <c r="M17" s="219" t="s">
        <v>126</v>
      </c>
      <c r="N17" s="220"/>
      <c r="O17" s="214" t="s">
        <v>161</v>
      </c>
      <c r="P17" s="221"/>
      <c r="Q17" s="242">
        <v>200</v>
      </c>
      <c r="R17" s="188"/>
      <c r="S17" s="235" t="s">
        <v>120</v>
      </c>
      <c r="T17" s="214" t="s">
        <v>57</v>
      </c>
      <c r="U17" s="214"/>
      <c r="V17" s="163">
        <v>50</v>
      </c>
      <c r="W17" s="779"/>
      <c r="X17" s="780"/>
      <c r="Y17" s="168" t="s">
        <v>126</v>
      </c>
      <c r="Z17" s="214" t="s">
        <v>162</v>
      </c>
      <c r="AA17" s="233"/>
      <c r="AB17" s="181">
        <v>600</v>
      </c>
      <c r="AC17" s="184"/>
    </row>
    <row r="18" spans="2:29" s="211" customFormat="1" ht="15" customHeight="1">
      <c r="B18" s="235" t="s">
        <v>122</v>
      </c>
      <c r="C18" s="221" t="s">
        <v>18</v>
      </c>
      <c r="D18" s="231"/>
      <c r="E18" s="236">
        <v>150</v>
      </c>
      <c r="F18" s="183"/>
      <c r="G18" s="219" t="s">
        <v>126</v>
      </c>
      <c r="H18" s="220"/>
      <c r="I18" s="239" t="s">
        <v>165</v>
      </c>
      <c r="J18" s="222"/>
      <c r="K18" s="251">
        <v>1200</v>
      </c>
      <c r="L18" s="189"/>
      <c r="M18" s="219" t="s">
        <v>152</v>
      </c>
      <c r="N18" s="220"/>
      <c r="O18" s="221" t="s">
        <v>163</v>
      </c>
      <c r="P18" s="221"/>
      <c r="Q18" s="242">
        <v>450</v>
      </c>
      <c r="R18" s="188"/>
      <c r="S18" s="235" t="s">
        <v>119</v>
      </c>
      <c r="T18" s="221" t="s">
        <v>59</v>
      </c>
      <c r="U18" s="256"/>
      <c r="V18" s="242">
        <v>50</v>
      </c>
      <c r="W18" s="779"/>
      <c r="X18" s="780"/>
      <c r="Y18" s="168" t="s">
        <v>119</v>
      </c>
      <c r="Z18" s="214" t="s">
        <v>65</v>
      </c>
      <c r="AA18" s="233"/>
      <c r="AB18" s="181">
        <v>150</v>
      </c>
      <c r="AC18" s="185"/>
    </row>
    <row r="19" spans="2:29" s="211" customFormat="1" ht="15" customHeight="1">
      <c r="B19" s="235" t="s">
        <v>119</v>
      </c>
      <c r="C19" s="221" t="s">
        <v>164</v>
      </c>
      <c r="D19" s="231"/>
      <c r="E19" s="236">
        <v>100</v>
      </c>
      <c r="F19" s="183"/>
      <c r="G19" s="219" t="s">
        <v>119</v>
      </c>
      <c r="H19" s="220"/>
      <c r="I19" s="239" t="s">
        <v>170</v>
      </c>
      <c r="J19" s="222"/>
      <c r="K19" s="251">
        <v>350</v>
      </c>
      <c r="L19" s="195"/>
      <c r="M19" s="219" t="s">
        <v>156</v>
      </c>
      <c r="N19" s="220"/>
      <c r="O19" s="221" t="s">
        <v>166</v>
      </c>
      <c r="P19" s="231"/>
      <c r="Q19" s="242">
        <v>750</v>
      </c>
      <c r="R19" s="188"/>
      <c r="S19" s="235" t="s">
        <v>119</v>
      </c>
      <c r="T19" s="214" t="s">
        <v>167</v>
      </c>
      <c r="U19" s="214"/>
      <c r="V19" s="257">
        <v>50</v>
      </c>
      <c r="W19" s="779"/>
      <c r="X19" s="780"/>
      <c r="Y19" s="168" t="s">
        <v>124</v>
      </c>
      <c r="Z19" s="221" t="s">
        <v>285</v>
      </c>
      <c r="AA19" s="222"/>
      <c r="AB19" s="223">
        <v>500</v>
      </c>
      <c r="AC19" s="179"/>
    </row>
    <row r="20" spans="2:29" s="211" customFormat="1" ht="15" customHeight="1">
      <c r="B20" s="235" t="s">
        <v>122</v>
      </c>
      <c r="C20" s="221" t="s">
        <v>168</v>
      </c>
      <c r="D20" s="231"/>
      <c r="E20" s="236">
        <v>150</v>
      </c>
      <c r="F20" s="183"/>
      <c r="G20" s="219" t="s">
        <v>114</v>
      </c>
      <c r="H20" s="220"/>
      <c r="I20" s="221" t="s">
        <v>175</v>
      </c>
      <c r="J20" s="221"/>
      <c r="K20" s="251">
        <v>100</v>
      </c>
      <c r="L20" s="189"/>
      <c r="M20" s="219" t="s">
        <v>171</v>
      </c>
      <c r="N20" s="220"/>
      <c r="O20" s="221" t="s">
        <v>172</v>
      </c>
      <c r="P20" s="231"/>
      <c r="Q20" s="242">
        <v>500</v>
      </c>
      <c r="R20" s="188"/>
      <c r="S20" s="235" t="s">
        <v>119</v>
      </c>
      <c r="T20" s="221" t="s">
        <v>173</v>
      </c>
      <c r="U20" s="221"/>
      <c r="V20" s="258">
        <v>50</v>
      </c>
      <c r="W20" s="779"/>
      <c r="X20" s="780"/>
      <c r="Y20" s="168" t="s">
        <v>127</v>
      </c>
      <c r="Z20" s="221" t="s">
        <v>68</v>
      </c>
      <c r="AA20" s="231"/>
      <c r="AB20" s="223">
        <v>450</v>
      </c>
      <c r="AC20" s="179"/>
    </row>
    <row r="21" spans="2:29" s="211" customFormat="1" ht="15" customHeight="1">
      <c r="B21" s="235" t="s">
        <v>119</v>
      </c>
      <c r="C21" s="221" t="s">
        <v>174</v>
      </c>
      <c r="D21" s="231"/>
      <c r="E21" s="236">
        <v>150</v>
      </c>
      <c r="F21" s="183"/>
      <c r="G21" s="219" t="s">
        <v>119</v>
      </c>
      <c r="H21" s="220"/>
      <c r="I21" s="214" t="s">
        <v>38</v>
      </c>
      <c r="J21" s="229"/>
      <c r="K21" s="254">
        <v>150</v>
      </c>
      <c r="L21" s="198"/>
      <c r="M21" s="219" t="s">
        <v>124</v>
      </c>
      <c r="N21" s="220"/>
      <c r="O21" s="221" t="s">
        <v>48</v>
      </c>
      <c r="P21" s="232"/>
      <c r="Q21" s="164">
        <v>500</v>
      </c>
      <c r="R21" s="188"/>
      <c r="S21" s="235" t="s">
        <v>119</v>
      </c>
      <c r="T21" s="221" t="s">
        <v>176</v>
      </c>
      <c r="U21" s="221"/>
      <c r="V21" s="242">
        <v>50</v>
      </c>
      <c r="W21" s="779"/>
      <c r="X21" s="780"/>
      <c r="Y21" s="168" t="s">
        <v>119</v>
      </c>
      <c r="Z21" s="221" t="s">
        <v>179</v>
      </c>
      <c r="AA21" s="231"/>
      <c r="AB21" s="223">
        <v>450</v>
      </c>
      <c r="AC21" s="179"/>
    </row>
    <row r="22" spans="2:29" s="211" customFormat="1" ht="15" customHeight="1">
      <c r="B22" s="235" t="s">
        <v>177</v>
      </c>
      <c r="C22" s="239" t="s">
        <v>1</v>
      </c>
      <c r="D22" s="231"/>
      <c r="E22" s="236">
        <v>200</v>
      </c>
      <c r="F22" s="183"/>
      <c r="G22" s="219" t="s">
        <v>119</v>
      </c>
      <c r="H22" s="220"/>
      <c r="I22" s="221" t="s">
        <v>40</v>
      </c>
      <c r="J22" s="221"/>
      <c r="K22" s="255">
        <v>150</v>
      </c>
      <c r="L22" s="189"/>
      <c r="M22" s="219" t="s">
        <v>119</v>
      </c>
      <c r="N22" s="220"/>
      <c r="O22" s="221" t="s">
        <v>49</v>
      </c>
      <c r="P22" s="232"/>
      <c r="Q22" s="164">
        <v>250</v>
      </c>
      <c r="R22" s="188"/>
      <c r="S22" s="235" t="s">
        <v>119</v>
      </c>
      <c r="T22" s="221" t="s">
        <v>178</v>
      </c>
      <c r="U22" s="221"/>
      <c r="V22" s="242">
        <v>50</v>
      </c>
      <c r="W22" s="779"/>
      <c r="X22" s="780"/>
      <c r="Y22" s="168" t="s">
        <v>124</v>
      </c>
      <c r="Z22" s="221" t="s">
        <v>67</v>
      </c>
      <c r="AA22" s="231"/>
      <c r="AB22" s="223">
        <v>50</v>
      </c>
      <c r="AC22" s="179"/>
    </row>
    <row r="23" spans="2:29" s="211" customFormat="1" ht="15" customHeight="1">
      <c r="B23" s="235" t="s">
        <v>180</v>
      </c>
      <c r="C23" s="221" t="s">
        <v>181</v>
      </c>
      <c r="D23" s="231"/>
      <c r="E23" s="236">
        <v>100</v>
      </c>
      <c r="F23" s="183"/>
      <c r="G23" s="219" t="s">
        <v>119</v>
      </c>
      <c r="H23" s="220"/>
      <c r="I23" s="243" t="s">
        <v>41</v>
      </c>
      <c r="J23" s="243"/>
      <c r="K23" s="259">
        <v>100</v>
      </c>
      <c r="L23" s="199"/>
      <c r="M23" s="219" t="s">
        <v>119</v>
      </c>
      <c r="N23" s="220"/>
      <c r="O23" s="221" t="s">
        <v>182</v>
      </c>
      <c r="P23" s="232"/>
      <c r="Q23" s="164">
        <v>250</v>
      </c>
      <c r="R23" s="188"/>
      <c r="S23" s="235" t="s">
        <v>124</v>
      </c>
      <c r="T23" s="221" t="s">
        <v>183</v>
      </c>
      <c r="U23" s="221"/>
      <c r="V23" s="242">
        <v>50</v>
      </c>
      <c r="W23" s="779"/>
      <c r="X23" s="780"/>
      <c r="Y23" s="168" t="s">
        <v>186</v>
      </c>
      <c r="Z23" s="214" t="s">
        <v>187</v>
      </c>
      <c r="AA23" s="231"/>
      <c r="AB23" s="223">
        <v>50</v>
      </c>
      <c r="AC23" s="186"/>
    </row>
    <row r="24" spans="2:29" s="211" customFormat="1" ht="15" customHeight="1">
      <c r="B24" s="235" t="s">
        <v>119</v>
      </c>
      <c r="C24" s="221" t="s">
        <v>184</v>
      </c>
      <c r="D24" s="231"/>
      <c r="E24" s="236">
        <v>100</v>
      </c>
      <c r="F24" s="183"/>
      <c r="G24" s="219" t="s">
        <v>119</v>
      </c>
      <c r="H24" s="220"/>
      <c r="I24" s="221" t="s">
        <v>39</v>
      </c>
      <c r="J24" s="221"/>
      <c r="K24" s="251">
        <v>350</v>
      </c>
      <c r="L24" s="198"/>
      <c r="M24" s="219" t="s">
        <v>136</v>
      </c>
      <c r="N24" s="220"/>
      <c r="O24" s="221" t="s">
        <v>185</v>
      </c>
      <c r="P24" s="232"/>
      <c r="Q24" s="164">
        <v>450</v>
      </c>
      <c r="R24" s="188"/>
      <c r="S24" s="235"/>
      <c r="T24" s="231"/>
      <c r="U24" s="231"/>
      <c r="V24" s="242"/>
      <c r="W24" s="788"/>
      <c r="X24" s="789"/>
      <c r="Y24" s="221" t="s">
        <v>191</v>
      </c>
      <c r="Z24" s="221" t="s">
        <v>66</v>
      </c>
      <c r="AA24" s="231"/>
      <c r="AB24" s="223">
        <v>50</v>
      </c>
      <c r="AC24" s="186"/>
    </row>
    <row r="25" spans="2:29" s="211" customFormat="1" ht="15" customHeight="1" thickBot="1">
      <c r="B25" s="235" t="s">
        <v>124</v>
      </c>
      <c r="C25" s="221" t="s">
        <v>188</v>
      </c>
      <c r="D25" s="231"/>
      <c r="E25" s="236">
        <v>50</v>
      </c>
      <c r="F25" s="183"/>
      <c r="G25" s="777" t="s">
        <v>119</v>
      </c>
      <c r="H25" s="778"/>
      <c r="I25" s="231" t="s">
        <v>193</v>
      </c>
      <c r="J25" s="231"/>
      <c r="K25" s="251">
        <v>100</v>
      </c>
      <c r="L25" s="189"/>
      <c r="M25" s="219" t="s">
        <v>122</v>
      </c>
      <c r="N25" s="220"/>
      <c r="O25" s="221" t="s">
        <v>189</v>
      </c>
      <c r="P25" s="231"/>
      <c r="Q25" s="242">
        <v>400</v>
      </c>
      <c r="R25" s="188"/>
      <c r="S25" s="783" t="s">
        <v>190</v>
      </c>
      <c r="T25" s="784"/>
      <c r="U25" s="785"/>
      <c r="V25" s="158">
        <f>SUM(Q43:Q48)+SUM(V6:V24)</f>
        <v>3150</v>
      </c>
      <c r="W25" s="786">
        <f>SUM(R43:R48)+SUM(W6:X24)</f>
        <v>0</v>
      </c>
      <c r="X25" s="787"/>
      <c r="Y25" s="221" t="s">
        <v>127</v>
      </c>
      <c r="Z25" s="221" t="s">
        <v>196</v>
      </c>
      <c r="AA25" s="231"/>
      <c r="AB25" s="223">
        <v>100</v>
      </c>
      <c r="AC25" s="186"/>
    </row>
    <row r="26" spans="2:29" s="211" customFormat="1" ht="15" customHeight="1">
      <c r="B26" s="235" t="s">
        <v>119</v>
      </c>
      <c r="C26" s="221" t="s">
        <v>192</v>
      </c>
      <c r="D26" s="231"/>
      <c r="E26" s="236">
        <v>150</v>
      </c>
      <c r="F26" s="183"/>
      <c r="G26" s="777"/>
      <c r="H26" s="778"/>
      <c r="I26" s="231"/>
      <c r="J26" s="231"/>
      <c r="K26" s="251"/>
      <c r="L26" s="250"/>
      <c r="M26" s="219" t="s">
        <v>115</v>
      </c>
      <c r="N26" s="220"/>
      <c r="O26" s="243" t="s">
        <v>194</v>
      </c>
      <c r="P26" s="231"/>
      <c r="Q26" s="242">
        <v>250</v>
      </c>
      <c r="R26" s="188"/>
      <c r="S26" s="769" t="s">
        <v>195</v>
      </c>
      <c r="T26" s="770"/>
      <c r="U26" s="770"/>
      <c r="V26" s="770"/>
      <c r="W26" s="770"/>
      <c r="X26" s="771"/>
      <c r="Y26" s="221" t="s">
        <v>119</v>
      </c>
      <c r="Z26" s="221" t="s">
        <v>286</v>
      </c>
      <c r="AA26" s="231"/>
      <c r="AB26" s="223">
        <v>50</v>
      </c>
      <c r="AC26" s="186"/>
    </row>
    <row r="27" spans="2:29" s="211" customFormat="1" ht="15" customHeight="1" thickBot="1">
      <c r="B27" s="235" t="s">
        <v>119</v>
      </c>
      <c r="C27" s="221" t="s">
        <v>197</v>
      </c>
      <c r="D27" s="231"/>
      <c r="E27" s="236">
        <v>100</v>
      </c>
      <c r="F27" s="183"/>
      <c r="G27" s="260"/>
      <c r="H27" s="231"/>
      <c r="I27" s="226"/>
      <c r="J27" s="226"/>
      <c r="K27" s="234"/>
      <c r="L27" s="261"/>
      <c r="M27" s="219" t="s">
        <v>122</v>
      </c>
      <c r="N27" s="220"/>
      <c r="O27" s="221" t="s">
        <v>198</v>
      </c>
      <c r="P27" s="231"/>
      <c r="Q27" s="242">
        <v>150</v>
      </c>
      <c r="R27" s="193"/>
      <c r="S27" s="772"/>
      <c r="T27" s="773"/>
      <c r="U27" s="773"/>
      <c r="V27" s="773"/>
      <c r="W27" s="773"/>
      <c r="X27" s="774"/>
      <c r="Y27" s="221" t="s">
        <v>119</v>
      </c>
      <c r="Z27" s="221" t="s">
        <v>201</v>
      </c>
      <c r="AA27" s="231"/>
      <c r="AB27" s="223">
        <v>100</v>
      </c>
      <c r="AC27" s="186"/>
    </row>
    <row r="28" spans="2:29" s="211" customFormat="1" ht="15" customHeight="1" thickBot="1">
      <c r="B28" s="235" t="s">
        <v>120</v>
      </c>
      <c r="C28" s="221" t="s">
        <v>23</v>
      </c>
      <c r="D28" s="231"/>
      <c r="E28" s="236">
        <v>100</v>
      </c>
      <c r="F28" s="183"/>
      <c r="G28" s="790" t="s">
        <v>199</v>
      </c>
      <c r="H28" s="781"/>
      <c r="I28" s="781"/>
      <c r="J28" s="781"/>
      <c r="K28" s="259">
        <f>SUM(E33:E48)+SUM(K6:K27)</f>
        <v>8300</v>
      </c>
      <c r="L28" s="250">
        <f>SUM(F33:F48)+SUM(L6:L26)</f>
        <v>0</v>
      </c>
      <c r="M28" s="219" t="s">
        <v>152</v>
      </c>
      <c r="N28" s="220"/>
      <c r="O28" s="221" t="s">
        <v>50</v>
      </c>
      <c r="P28" s="231"/>
      <c r="Q28" s="242">
        <v>250</v>
      </c>
      <c r="R28" s="188"/>
      <c r="S28" s="167" t="s">
        <v>114</v>
      </c>
      <c r="T28" s="214" t="s">
        <v>200</v>
      </c>
      <c r="U28" s="233"/>
      <c r="V28" s="181">
        <v>300</v>
      </c>
      <c r="W28" s="756"/>
      <c r="X28" s="757"/>
      <c r="Y28" s="221" t="s">
        <v>119</v>
      </c>
      <c r="Z28" s="221" t="s">
        <v>205</v>
      </c>
      <c r="AA28" s="231"/>
      <c r="AB28" s="223">
        <v>50</v>
      </c>
      <c r="AC28" s="186"/>
    </row>
    <row r="29" spans="2:29" s="211" customFormat="1" ht="15" customHeight="1">
      <c r="B29" s="260"/>
      <c r="C29" s="231"/>
      <c r="D29" s="231"/>
      <c r="E29" s="234"/>
      <c r="F29" s="262"/>
      <c r="G29" s="769" t="s">
        <v>202</v>
      </c>
      <c r="H29" s="770"/>
      <c r="I29" s="770"/>
      <c r="J29" s="770"/>
      <c r="K29" s="770"/>
      <c r="L29" s="771"/>
      <c r="M29" s="219" t="s">
        <v>119</v>
      </c>
      <c r="N29" s="220"/>
      <c r="O29" s="221" t="s">
        <v>203</v>
      </c>
      <c r="P29" s="233"/>
      <c r="Q29" s="163">
        <v>200</v>
      </c>
      <c r="R29" s="188"/>
      <c r="S29" s="235" t="s">
        <v>119</v>
      </c>
      <c r="T29" s="214" t="s">
        <v>204</v>
      </c>
      <c r="U29" s="233"/>
      <c r="V29" s="181">
        <v>200</v>
      </c>
      <c r="W29" s="791"/>
      <c r="X29" s="792"/>
      <c r="Y29" s="221" t="s">
        <v>119</v>
      </c>
      <c r="Z29" s="221" t="s">
        <v>210</v>
      </c>
      <c r="AA29" s="231"/>
      <c r="AB29" s="223">
        <v>150</v>
      </c>
      <c r="AC29" s="186"/>
    </row>
    <row r="30" spans="2:29" s="211" customFormat="1" ht="15" customHeight="1" thickBot="1">
      <c r="B30" s="783" t="s">
        <v>206</v>
      </c>
      <c r="C30" s="784"/>
      <c r="D30" s="785"/>
      <c r="E30" s="255">
        <f>SUM(E8:E29)</f>
        <v>3950</v>
      </c>
      <c r="F30" s="263">
        <f>SUM(F8:F29)</f>
        <v>0</v>
      </c>
      <c r="G30" s="772"/>
      <c r="H30" s="773"/>
      <c r="I30" s="773"/>
      <c r="J30" s="773"/>
      <c r="K30" s="773"/>
      <c r="L30" s="774"/>
      <c r="M30" s="219" t="s">
        <v>154</v>
      </c>
      <c r="N30" s="220"/>
      <c r="O30" s="221" t="s">
        <v>207</v>
      </c>
      <c r="P30" s="231"/>
      <c r="Q30" s="242">
        <v>150</v>
      </c>
      <c r="R30" s="193"/>
      <c r="S30" s="235" t="s">
        <v>119</v>
      </c>
      <c r="T30" s="214" t="s">
        <v>208</v>
      </c>
      <c r="U30" s="233"/>
      <c r="V30" s="181">
        <v>150</v>
      </c>
      <c r="W30" s="791"/>
      <c r="X30" s="792"/>
      <c r="Y30" s="221"/>
      <c r="Z30" s="221"/>
      <c r="AA30" s="231"/>
      <c r="AB30" s="223"/>
      <c r="AC30" s="265"/>
    </row>
    <row r="31" spans="2:29" s="211" customFormat="1" ht="15" customHeight="1" thickBot="1">
      <c r="B31" s="769" t="s">
        <v>211</v>
      </c>
      <c r="C31" s="770"/>
      <c r="D31" s="770"/>
      <c r="E31" s="770"/>
      <c r="F31" s="770"/>
      <c r="G31" s="775" t="s">
        <v>114</v>
      </c>
      <c r="H31" s="776"/>
      <c r="I31" s="216" t="s">
        <v>92</v>
      </c>
      <c r="J31" s="264"/>
      <c r="K31" s="218">
        <v>50</v>
      </c>
      <c r="L31" s="187"/>
      <c r="M31" s="219" t="s">
        <v>119</v>
      </c>
      <c r="N31" s="220"/>
      <c r="O31" s="214" t="s">
        <v>212</v>
      </c>
      <c r="P31" s="231"/>
      <c r="Q31" s="242">
        <v>150</v>
      </c>
      <c r="R31" s="188"/>
      <c r="S31" s="235" t="s">
        <v>119</v>
      </c>
      <c r="T31" s="214" t="s">
        <v>213</v>
      </c>
      <c r="U31" s="233"/>
      <c r="V31" s="181">
        <v>200</v>
      </c>
      <c r="W31" s="791"/>
      <c r="X31" s="792"/>
      <c r="Y31" s="783" t="s">
        <v>217</v>
      </c>
      <c r="Z31" s="784"/>
      <c r="AA31" s="785"/>
      <c r="AB31" s="266">
        <f>SUM(AB17:AB29)</f>
        <v>2750</v>
      </c>
      <c r="AC31" s="176">
        <f>SUM(AC17:AC30)</f>
        <v>0</v>
      </c>
    </row>
    <row r="32" spans="2:29" s="211" customFormat="1" ht="15" customHeight="1" thickBot="1">
      <c r="B32" s="772"/>
      <c r="C32" s="773"/>
      <c r="D32" s="773"/>
      <c r="E32" s="773"/>
      <c r="F32" s="773"/>
      <c r="G32" s="777" t="s">
        <v>214</v>
      </c>
      <c r="H32" s="778"/>
      <c r="I32" s="221" t="s">
        <v>93</v>
      </c>
      <c r="J32" s="215"/>
      <c r="K32" s="223">
        <v>50</v>
      </c>
      <c r="L32" s="189"/>
      <c r="M32" s="219" t="s">
        <v>119</v>
      </c>
      <c r="N32" s="220"/>
      <c r="O32" s="214" t="s">
        <v>215</v>
      </c>
      <c r="P32" s="231"/>
      <c r="Q32" s="242">
        <v>50</v>
      </c>
      <c r="R32" s="188"/>
      <c r="S32" s="235" t="s">
        <v>120</v>
      </c>
      <c r="T32" s="214" t="s">
        <v>216</v>
      </c>
      <c r="U32" s="233"/>
      <c r="V32" s="181">
        <v>100</v>
      </c>
      <c r="W32" s="791"/>
      <c r="X32" s="792"/>
      <c r="Y32" s="769" t="s">
        <v>221</v>
      </c>
      <c r="Z32" s="770"/>
      <c r="AA32" s="770"/>
      <c r="AB32" s="770"/>
      <c r="AC32" s="771"/>
    </row>
    <row r="33" spans="2:29" s="211" customFormat="1" ht="15" customHeight="1" thickBot="1">
      <c r="B33" s="167" t="s">
        <v>114</v>
      </c>
      <c r="C33" s="214" t="s">
        <v>218</v>
      </c>
      <c r="D33" s="267"/>
      <c r="E33" s="268">
        <v>550</v>
      </c>
      <c r="F33" s="193"/>
      <c r="G33" s="777" t="s">
        <v>120</v>
      </c>
      <c r="H33" s="778"/>
      <c r="I33" s="221" t="s">
        <v>42</v>
      </c>
      <c r="J33" s="215"/>
      <c r="K33" s="251">
        <v>200</v>
      </c>
      <c r="L33" s="189"/>
      <c r="M33" s="219" t="s">
        <v>119</v>
      </c>
      <c r="N33" s="220"/>
      <c r="O33" s="214" t="s">
        <v>219</v>
      </c>
      <c r="P33" s="231"/>
      <c r="Q33" s="242">
        <v>100</v>
      </c>
      <c r="R33" s="188"/>
      <c r="S33" s="235" t="s">
        <v>122</v>
      </c>
      <c r="T33" s="214" t="s">
        <v>220</v>
      </c>
      <c r="U33" s="226"/>
      <c r="V33" s="181">
        <v>150</v>
      </c>
      <c r="W33" s="791"/>
      <c r="X33" s="792"/>
      <c r="Y33" s="772"/>
      <c r="Z33" s="773"/>
      <c r="AA33" s="773"/>
      <c r="AB33" s="773"/>
      <c r="AC33" s="774"/>
    </row>
    <row r="34" spans="2:29" s="211" customFormat="1" ht="15" customHeight="1">
      <c r="B34" s="235" t="s">
        <v>119</v>
      </c>
      <c r="C34" s="269" t="s">
        <v>25</v>
      </c>
      <c r="D34" s="256"/>
      <c r="E34" s="270">
        <v>200</v>
      </c>
      <c r="F34" s="188"/>
      <c r="G34" s="777" t="s">
        <v>119</v>
      </c>
      <c r="H34" s="778"/>
      <c r="I34" s="221" t="s">
        <v>43</v>
      </c>
      <c r="J34" s="256"/>
      <c r="K34" s="223">
        <v>750</v>
      </c>
      <c r="L34" s="189"/>
      <c r="M34" s="219" t="s">
        <v>122</v>
      </c>
      <c r="N34" s="220"/>
      <c r="O34" s="214" t="s">
        <v>52</v>
      </c>
      <c r="P34" s="231"/>
      <c r="Q34" s="242">
        <v>150</v>
      </c>
      <c r="R34" s="193"/>
      <c r="S34" s="235" t="s">
        <v>120</v>
      </c>
      <c r="T34" s="214" t="s">
        <v>222</v>
      </c>
      <c r="U34" s="222"/>
      <c r="V34" s="181">
        <v>150</v>
      </c>
      <c r="W34" s="791"/>
      <c r="X34" s="792"/>
      <c r="Y34" s="166" t="s">
        <v>126</v>
      </c>
      <c r="Z34" s="229" t="s">
        <v>73</v>
      </c>
      <c r="AA34" s="226"/>
      <c r="AB34" s="228">
        <v>200</v>
      </c>
      <c r="AC34" s="178"/>
    </row>
    <row r="35" spans="2:29" s="211" customFormat="1" ht="15" customHeight="1">
      <c r="B35" s="235" t="s">
        <v>119</v>
      </c>
      <c r="C35" s="221" t="s">
        <v>27</v>
      </c>
      <c r="D35" s="271"/>
      <c r="E35" s="272">
        <v>150</v>
      </c>
      <c r="F35" s="188"/>
      <c r="G35" s="777" t="s">
        <v>119</v>
      </c>
      <c r="H35" s="778"/>
      <c r="I35" s="221" t="s">
        <v>45</v>
      </c>
      <c r="J35" s="215"/>
      <c r="K35" s="223">
        <v>100</v>
      </c>
      <c r="L35" s="194"/>
      <c r="M35" s="219" t="s">
        <v>223</v>
      </c>
      <c r="N35" s="220"/>
      <c r="O35" s="243" t="s">
        <v>224</v>
      </c>
      <c r="P35" s="232"/>
      <c r="Q35" s="164">
        <v>50</v>
      </c>
      <c r="R35" s="202"/>
      <c r="S35" s="235" t="s">
        <v>122</v>
      </c>
      <c r="T35" s="214" t="s">
        <v>225</v>
      </c>
      <c r="U35" s="222"/>
      <c r="V35" s="181">
        <v>250</v>
      </c>
      <c r="W35" s="791"/>
      <c r="X35" s="792"/>
      <c r="Y35" s="221" t="s">
        <v>120</v>
      </c>
      <c r="Z35" s="221" t="s">
        <v>74</v>
      </c>
      <c r="AA35" s="231"/>
      <c r="AB35" s="234">
        <v>50</v>
      </c>
      <c r="AC35" s="186"/>
    </row>
    <row r="36" spans="2:29" s="211" customFormat="1" ht="15" customHeight="1">
      <c r="B36" s="235" t="s">
        <v>122</v>
      </c>
      <c r="C36" s="221" t="s">
        <v>226</v>
      </c>
      <c r="D36" s="256"/>
      <c r="E36" s="270">
        <v>150</v>
      </c>
      <c r="F36" s="188"/>
      <c r="G36" s="777" t="s">
        <v>227</v>
      </c>
      <c r="H36" s="778"/>
      <c r="I36" s="221" t="s">
        <v>228</v>
      </c>
      <c r="J36" s="256"/>
      <c r="K36" s="223">
        <v>100</v>
      </c>
      <c r="L36" s="194"/>
      <c r="M36" s="219" t="s">
        <v>119</v>
      </c>
      <c r="N36" s="220"/>
      <c r="O36" s="221" t="s">
        <v>229</v>
      </c>
      <c r="P36" s="231"/>
      <c r="Q36" s="242">
        <v>50</v>
      </c>
      <c r="R36" s="188"/>
      <c r="S36" s="235" t="s">
        <v>119</v>
      </c>
      <c r="T36" s="221" t="s">
        <v>60</v>
      </c>
      <c r="U36" s="222"/>
      <c r="V36" s="181">
        <v>200</v>
      </c>
      <c r="W36" s="791"/>
      <c r="X36" s="792"/>
      <c r="Y36" s="220" t="s">
        <v>114</v>
      </c>
      <c r="Z36" s="221" t="s">
        <v>75</v>
      </c>
      <c r="AA36" s="231"/>
      <c r="AB36" s="234">
        <v>50</v>
      </c>
      <c r="AC36" s="186"/>
    </row>
    <row r="37" spans="2:29" s="211" customFormat="1" ht="15" customHeight="1">
      <c r="B37" s="235" t="s">
        <v>120</v>
      </c>
      <c r="C37" s="221" t="s">
        <v>230</v>
      </c>
      <c r="D37" s="271"/>
      <c r="E37" s="272">
        <v>150</v>
      </c>
      <c r="F37" s="188"/>
      <c r="G37" s="777" t="s">
        <v>120</v>
      </c>
      <c r="H37" s="778"/>
      <c r="I37" s="221" t="s">
        <v>94</v>
      </c>
      <c r="J37" s="256"/>
      <c r="K37" s="223">
        <v>200</v>
      </c>
      <c r="L37" s="189"/>
      <c r="M37" s="219" t="s">
        <v>231</v>
      </c>
      <c r="N37" s="220"/>
      <c r="O37" s="221" t="s">
        <v>53</v>
      </c>
      <c r="P37" s="231"/>
      <c r="Q37" s="242">
        <v>50</v>
      </c>
      <c r="R37" s="188"/>
      <c r="S37" s="235" t="s">
        <v>127</v>
      </c>
      <c r="T37" s="214" t="s">
        <v>232</v>
      </c>
      <c r="U37" s="226"/>
      <c r="V37" s="181">
        <v>250</v>
      </c>
      <c r="W37" s="791"/>
      <c r="X37" s="792"/>
      <c r="Y37" s="221" t="s">
        <v>122</v>
      </c>
      <c r="Z37" s="221" t="s">
        <v>76</v>
      </c>
      <c r="AA37" s="231"/>
      <c r="AB37" s="234">
        <v>50</v>
      </c>
      <c r="AC37" s="186"/>
    </row>
    <row r="38" spans="2:29" s="211" customFormat="1" ht="15" customHeight="1">
      <c r="B38" s="235" t="s">
        <v>127</v>
      </c>
      <c r="C38" s="226" t="s">
        <v>31</v>
      </c>
      <c r="D38" s="226"/>
      <c r="E38" s="223">
        <v>100</v>
      </c>
      <c r="F38" s="188"/>
      <c r="G38" s="777" t="s">
        <v>119</v>
      </c>
      <c r="H38" s="778"/>
      <c r="I38" s="221" t="s">
        <v>95</v>
      </c>
      <c r="J38" s="271"/>
      <c r="K38" s="223">
        <v>250</v>
      </c>
      <c r="L38" s="189"/>
      <c r="M38" s="219" t="s">
        <v>171</v>
      </c>
      <c r="N38" s="220"/>
      <c r="O38" s="221" t="s">
        <v>54</v>
      </c>
      <c r="P38" s="231"/>
      <c r="Q38" s="242">
        <v>50</v>
      </c>
      <c r="R38" s="188"/>
      <c r="S38" s="235" t="s">
        <v>127</v>
      </c>
      <c r="T38" s="214" t="s">
        <v>61</v>
      </c>
      <c r="U38" s="231"/>
      <c r="V38" s="223">
        <v>100</v>
      </c>
      <c r="W38" s="791"/>
      <c r="X38" s="792"/>
      <c r="Y38" s="221" t="s">
        <v>119</v>
      </c>
      <c r="Z38" s="221" t="s">
        <v>287</v>
      </c>
      <c r="AA38" s="231"/>
      <c r="AB38" s="234">
        <v>50</v>
      </c>
      <c r="AC38" s="186"/>
    </row>
    <row r="39" spans="2:29" s="211" customFormat="1" ht="15" customHeight="1">
      <c r="B39" s="235" t="s">
        <v>124</v>
      </c>
      <c r="C39" s="221" t="s">
        <v>233</v>
      </c>
      <c r="D39" s="256"/>
      <c r="E39" s="270">
        <v>100</v>
      </c>
      <c r="F39" s="188"/>
      <c r="G39" s="777" t="s">
        <v>234</v>
      </c>
      <c r="H39" s="778"/>
      <c r="I39" s="221" t="s">
        <v>44</v>
      </c>
      <c r="J39" s="256"/>
      <c r="K39" s="223">
        <v>100</v>
      </c>
      <c r="L39" s="189"/>
      <c r="M39" s="231"/>
      <c r="N39" s="231"/>
      <c r="O39" s="221"/>
      <c r="P39" s="231"/>
      <c r="Q39" s="242"/>
      <c r="R39" s="273"/>
      <c r="S39" s="235" t="s">
        <v>120</v>
      </c>
      <c r="T39" s="221" t="s">
        <v>235</v>
      </c>
      <c r="U39" s="231"/>
      <c r="V39" s="223">
        <v>200</v>
      </c>
      <c r="W39" s="791"/>
      <c r="X39" s="792"/>
      <c r="Y39" s="221" t="s">
        <v>119</v>
      </c>
      <c r="Z39" s="221" t="s">
        <v>70</v>
      </c>
      <c r="AA39" s="231"/>
      <c r="AB39" s="234">
        <v>100</v>
      </c>
      <c r="AC39" s="186"/>
    </row>
    <row r="40" spans="2:29" s="211" customFormat="1" ht="15" customHeight="1" thickBot="1">
      <c r="B40" s="235" t="s">
        <v>127</v>
      </c>
      <c r="C40" s="243" t="s">
        <v>32</v>
      </c>
      <c r="D40" s="271"/>
      <c r="E40" s="272">
        <v>100</v>
      </c>
      <c r="F40" s="188"/>
      <c r="G40" s="793" t="s">
        <v>120</v>
      </c>
      <c r="H40" s="794"/>
      <c r="I40" s="214" t="s">
        <v>96</v>
      </c>
      <c r="J40" s="215"/>
      <c r="K40" s="181">
        <v>150</v>
      </c>
      <c r="L40" s="195"/>
      <c r="M40" s="783" t="s">
        <v>236</v>
      </c>
      <c r="N40" s="784"/>
      <c r="O40" s="784"/>
      <c r="P40" s="785"/>
      <c r="Q40" s="164">
        <f>SUM(Q13:Q39)</f>
        <v>5750</v>
      </c>
      <c r="R40" s="177">
        <f>SUM(R13:R39)</f>
        <v>0</v>
      </c>
      <c r="S40" s="235" t="s">
        <v>209</v>
      </c>
      <c r="T40" s="221" t="s">
        <v>237</v>
      </c>
      <c r="U40" s="231"/>
      <c r="V40" s="223">
        <v>50</v>
      </c>
      <c r="W40" s="791"/>
      <c r="X40" s="792"/>
      <c r="Y40" s="221" t="s">
        <v>119</v>
      </c>
      <c r="Z40" s="221" t="s">
        <v>241</v>
      </c>
      <c r="AA40" s="231"/>
      <c r="AB40" s="234">
        <v>50</v>
      </c>
      <c r="AC40" s="186"/>
    </row>
    <row r="41" spans="2:29" s="211" customFormat="1" ht="15" customHeight="1">
      <c r="B41" s="274" t="s">
        <v>124</v>
      </c>
      <c r="C41" s="221" t="s">
        <v>33</v>
      </c>
      <c r="D41" s="256"/>
      <c r="E41" s="270">
        <v>250</v>
      </c>
      <c r="F41" s="188"/>
      <c r="G41" s="793" t="s">
        <v>124</v>
      </c>
      <c r="H41" s="794"/>
      <c r="I41" s="221" t="s">
        <v>46</v>
      </c>
      <c r="J41" s="256"/>
      <c r="K41" s="223">
        <v>650</v>
      </c>
      <c r="L41" s="189"/>
      <c r="M41" s="769" t="s">
        <v>238</v>
      </c>
      <c r="N41" s="770"/>
      <c r="O41" s="770"/>
      <c r="P41" s="770"/>
      <c r="Q41" s="770"/>
      <c r="R41" s="771"/>
      <c r="S41" s="235" t="s">
        <v>119</v>
      </c>
      <c r="T41" s="221" t="s">
        <v>239</v>
      </c>
      <c r="U41" s="231"/>
      <c r="V41" s="223">
        <v>50</v>
      </c>
      <c r="W41" s="791"/>
      <c r="X41" s="792"/>
      <c r="Y41" s="221" t="s">
        <v>119</v>
      </c>
      <c r="Z41" s="221" t="s">
        <v>71</v>
      </c>
      <c r="AA41" s="231"/>
      <c r="AB41" s="234">
        <v>50</v>
      </c>
      <c r="AC41" s="186"/>
    </row>
    <row r="42" spans="2:29" s="211" customFormat="1" ht="15" customHeight="1" thickBot="1">
      <c r="B42" s="274" t="s">
        <v>127</v>
      </c>
      <c r="C42" s="229" t="s">
        <v>35</v>
      </c>
      <c r="D42" s="271"/>
      <c r="E42" s="272">
        <v>250</v>
      </c>
      <c r="F42" s="188"/>
      <c r="G42" s="793" t="s">
        <v>240</v>
      </c>
      <c r="H42" s="794"/>
      <c r="I42" s="221" t="s">
        <v>242</v>
      </c>
      <c r="J42" s="256"/>
      <c r="K42" s="223">
        <v>150</v>
      </c>
      <c r="L42" s="189"/>
      <c r="M42" s="772"/>
      <c r="N42" s="773"/>
      <c r="O42" s="773"/>
      <c r="P42" s="773"/>
      <c r="Q42" s="773"/>
      <c r="R42" s="774"/>
      <c r="S42" s="235" t="s">
        <v>122</v>
      </c>
      <c r="T42" s="221" t="s">
        <v>243</v>
      </c>
      <c r="U42" s="231"/>
      <c r="V42" s="223">
        <v>50</v>
      </c>
      <c r="W42" s="791"/>
      <c r="X42" s="792"/>
      <c r="Y42" s="220" t="s">
        <v>126</v>
      </c>
      <c r="Z42" s="221" t="s">
        <v>72</v>
      </c>
      <c r="AA42" s="231"/>
      <c r="AB42" s="234">
        <v>50</v>
      </c>
      <c r="AC42" s="186"/>
    </row>
    <row r="43" spans="2:29" s="211" customFormat="1" ht="15" customHeight="1">
      <c r="B43" s="235" t="s">
        <v>122</v>
      </c>
      <c r="C43" s="221" t="s">
        <v>244</v>
      </c>
      <c r="D43" s="256"/>
      <c r="E43" s="272">
        <v>100</v>
      </c>
      <c r="F43" s="188"/>
      <c r="G43" s="793" t="s">
        <v>119</v>
      </c>
      <c r="H43" s="794"/>
      <c r="I43" s="221" t="s">
        <v>245</v>
      </c>
      <c r="J43" s="256"/>
      <c r="K43" s="223">
        <v>100</v>
      </c>
      <c r="L43" s="189"/>
      <c r="M43" s="212" t="s">
        <v>115</v>
      </c>
      <c r="N43" s="213"/>
      <c r="O43" s="216" t="s">
        <v>246</v>
      </c>
      <c r="P43" s="217"/>
      <c r="Q43" s="218">
        <v>500</v>
      </c>
      <c r="R43" s="187"/>
      <c r="S43" s="235" t="s">
        <v>120</v>
      </c>
      <c r="T43" s="221" t="s">
        <v>247</v>
      </c>
      <c r="U43" s="231"/>
      <c r="V43" s="223">
        <v>50</v>
      </c>
      <c r="W43" s="791"/>
      <c r="X43" s="792"/>
      <c r="Y43" s="231"/>
      <c r="Z43" s="231"/>
      <c r="AA43" s="231"/>
      <c r="AB43" s="234"/>
      <c r="AC43" s="265"/>
    </row>
    <row r="44" spans="2:29" ht="15" customHeight="1" thickBot="1">
      <c r="B44" s="165" t="s">
        <v>124</v>
      </c>
      <c r="C44" s="225" t="s">
        <v>248</v>
      </c>
      <c r="D44" s="267"/>
      <c r="E44" s="268">
        <v>450</v>
      </c>
      <c r="F44" s="193"/>
      <c r="G44" s="793" t="s">
        <v>231</v>
      </c>
      <c r="H44" s="794"/>
      <c r="I44" s="221" t="s">
        <v>249</v>
      </c>
      <c r="J44" s="256"/>
      <c r="K44" s="223">
        <v>150</v>
      </c>
      <c r="L44" s="189"/>
      <c r="M44" s="219" t="s">
        <v>119</v>
      </c>
      <c r="N44" s="220"/>
      <c r="O44" s="221" t="s">
        <v>250</v>
      </c>
      <c r="P44" s="231"/>
      <c r="Q44" s="223">
        <v>350</v>
      </c>
      <c r="R44" s="189"/>
      <c r="S44" s="235" t="s">
        <v>134</v>
      </c>
      <c r="T44" s="221" t="s">
        <v>251</v>
      </c>
      <c r="U44" s="231"/>
      <c r="V44" s="223">
        <v>50</v>
      </c>
      <c r="W44" s="791"/>
      <c r="X44" s="792"/>
      <c r="Y44" s="783" t="s">
        <v>256</v>
      </c>
      <c r="Z44" s="784"/>
      <c r="AA44" s="785"/>
      <c r="AB44" s="278">
        <f>SUM(AB34:AB43)</f>
        <v>650</v>
      </c>
      <c r="AC44" s="174">
        <f>SUM(AC34:AC43)</f>
        <v>0</v>
      </c>
    </row>
    <row r="45" spans="2:29" ht="15" customHeight="1" thickBot="1">
      <c r="B45" s="170" t="s">
        <v>134</v>
      </c>
      <c r="C45" s="275" t="s">
        <v>252</v>
      </c>
      <c r="D45" s="276"/>
      <c r="E45" s="277">
        <v>300</v>
      </c>
      <c r="F45" s="200"/>
      <c r="G45" s="793" t="s">
        <v>231</v>
      </c>
      <c r="H45" s="794"/>
      <c r="I45" s="221" t="s">
        <v>97</v>
      </c>
      <c r="J45" s="256"/>
      <c r="K45" s="223">
        <v>500</v>
      </c>
      <c r="L45" s="189"/>
      <c r="M45" s="219" t="s">
        <v>120</v>
      </c>
      <c r="N45" s="220"/>
      <c r="O45" s="221" t="s">
        <v>253</v>
      </c>
      <c r="P45" s="231"/>
      <c r="Q45" s="223">
        <v>200</v>
      </c>
      <c r="R45" s="189"/>
      <c r="S45" s="235" t="s">
        <v>254</v>
      </c>
      <c r="T45" s="221" t="s">
        <v>255</v>
      </c>
      <c r="U45" s="231"/>
      <c r="V45" s="223">
        <v>50</v>
      </c>
      <c r="W45" s="791"/>
      <c r="X45" s="792"/>
      <c r="Y45" s="795" t="s">
        <v>261</v>
      </c>
      <c r="Z45" s="796"/>
      <c r="AA45" s="797"/>
      <c r="AB45" s="279">
        <f>SUM(E30+K28+Q10+Q40+V25+AB14+AB31+AB44)</f>
        <v>32050</v>
      </c>
      <c r="AC45" s="280">
        <f>SUM(F30+L28+R10+R40+W25+AC14+AC31+AC44)</f>
        <v>0</v>
      </c>
    </row>
    <row r="46" spans="2:29" ht="15" customHeight="1">
      <c r="B46" s="219" t="s">
        <v>191</v>
      </c>
      <c r="C46" s="239" t="s">
        <v>257</v>
      </c>
      <c r="D46" s="256"/>
      <c r="E46" s="272">
        <v>150</v>
      </c>
      <c r="F46" s="188"/>
      <c r="G46" s="793" t="s">
        <v>258</v>
      </c>
      <c r="H46" s="794"/>
      <c r="I46" s="221" t="s">
        <v>98</v>
      </c>
      <c r="J46" s="256"/>
      <c r="K46" s="223">
        <v>50</v>
      </c>
      <c r="L46" s="189"/>
      <c r="M46" s="219" t="s">
        <v>145</v>
      </c>
      <c r="N46" s="220"/>
      <c r="O46" s="221" t="s">
        <v>259</v>
      </c>
      <c r="P46" s="231"/>
      <c r="Q46" s="223">
        <v>150</v>
      </c>
      <c r="R46" s="189"/>
      <c r="S46" s="235" t="s">
        <v>209</v>
      </c>
      <c r="T46" s="221" t="s">
        <v>260</v>
      </c>
      <c r="U46" s="231"/>
      <c r="V46" s="223">
        <v>50</v>
      </c>
      <c r="W46" s="791"/>
      <c r="X46" s="792"/>
      <c r="Y46" s="281" t="s">
        <v>267</v>
      </c>
      <c r="Z46" s="282"/>
      <c r="AA46" s="282"/>
      <c r="AB46" s="282"/>
      <c r="AC46" s="283"/>
    </row>
    <row r="47" spans="2:29" ht="15" customHeight="1">
      <c r="B47" s="219" t="s">
        <v>154</v>
      </c>
      <c r="C47" s="239" t="s">
        <v>262</v>
      </c>
      <c r="D47" s="271"/>
      <c r="E47" s="272">
        <v>600</v>
      </c>
      <c r="F47" s="188"/>
      <c r="G47" s="793" t="s">
        <v>263</v>
      </c>
      <c r="H47" s="794"/>
      <c r="I47" s="221" t="s">
        <v>47</v>
      </c>
      <c r="J47" s="256"/>
      <c r="K47" s="223">
        <v>100</v>
      </c>
      <c r="L47" s="189"/>
      <c r="M47" s="219" t="s">
        <v>120</v>
      </c>
      <c r="N47" s="220"/>
      <c r="O47" s="221" t="s">
        <v>264</v>
      </c>
      <c r="P47" s="231"/>
      <c r="Q47" s="223">
        <v>250</v>
      </c>
      <c r="R47" s="189"/>
      <c r="S47" s="235" t="s">
        <v>265</v>
      </c>
      <c r="T47" s="221" t="s">
        <v>266</v>
      </c>
      <c r="U47" s="231"/>
      <c r="V47" s="223">
        <v>50</v>
      </c>
      <c r="W47" s="791"/>
      <c r="X47" s="792"/>
      <c r="Y47" s="800" t="s">
        <v>284</v>
      </c>
      <c r="Z47" s="801"/>
      <c r="AA47" s="801"/>
      <c r="AB47" s="801"/>
      <c r="AC47" s="802"/>
    </row>
    <row r="48" spans="2:29" ht="15" customHeight="1" thickBot="1">
      <c r="B48" s="248" t="s">
        <v>169</v>
      </c>
      <c r="C48" s="284" t="s">
        <v>268</v>
      </c>
      <c r="D48" s="285"/>
      <c r="E48" s="286">
        <v>100</v>
      </c>
      <c r="F48" s="190"/>
      <c r="G48" s="798" t="s">
        <v>265</v>
      </c>
      <c r="H48" s="799"/>
      <c r="I48" s="284" t="s">
        <v>269</v>
      </c>
      <c r="J48" s="285"/>
      <c r="K48" s="287">
        <v>50</v>
      </c>
      <c r="L48" s="191"/>
      <c r="M48" s="248" t="s">
        <v>119</v>
      </c>
      <c r="N48" s="249"/>
      <c r="O48" s="284" t="s">
        <v>270</v>
      </c>
      <c r="P48" s="288"/>
      <c r="Q48" s="287">
        <v>100</v>
      </c>
      <c r="R48" s="191"/>
      <c r="S48" s="289" t="s">
        <v>177</v>
      </c>
      <c r="T48" s="284" t="s">
        <v>62</v>
      </c>
      <c r="U48" s="288"/>
      <c r="V48" s="287">
        <v>150</v>
      </c>
      <c r="W48" s="803"/>
      <c r="X48" s="804"/>
      <c r="Y48" s="312"/>
      <c r="Z48" s="313"/>
      <c r="AA48" s="313"/>
      <c r="AB48" s="313"/>
      <c r="AC48" s="5"/>
    </row>
    <row r="49" ht="4.5" customHeight="1"/>
    <row r="50" spans="1:30" ht="14.25">
      <c r="A50" s="152"/>
      <c r="B50" s="205" t="s">
        <v>271</v>
      </c>
      <c r="C50" s="153"/>
      <c r="D50" s="154"/>
      <c r="E50" s="153"/>
      <c r="F50" s="153"/>
      <c r="G50" s="153"/>
      <c r="H50" s="153"/>
      <c r="I50" s="154"/>
      <c r="J50" s="154"/>
      <c r="K50" s="153"/>
      <c r="L50" s="154"/>
      <c r="M50" s="153"/>
      <c r="N50" s="154"/>
      <c r="O50" s="153"/>
      <c r="P50" s="154"/>
      <c r="Q50" s="154"/>
      <c r="R50" s="153"/>
      <c r="S50" s="153"/>
      <c r="T50" s="154"/>
      <c r="U50" s="153"/>
      <c r="V50" s="154"/>
      <c r="W50" s="153"/>
      <c r="X50" s="154"/>
      <c r="Y50" s="154"/>
      <c r="Z50" s="155"/>
      <c r="AA50" s="154"/>
      <c r="AB50" s="156" t="s">
        <v>289</v>
      </c>
      <c r="AC50" s="157" t="s">
        <v>272</v>
      </c>
      <c r="AD50" s="154"/>
    </row>
    <row r="51" ht="5.25" customHeight="1"/>
  </sheetData>
  <sheetProtection/>
  <mergeCells count="112"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  <mergeCell ref="W35:X35"/>
    <mergeCell ref="W36:X36"/>
    <mergeCell ref="W37:X37"/>
    <mergeCell ref="W9:X9"/>
    <mergeCell ref="W10:X10"/>
    <mergeCell ref="W11:X11"/>
    <mergeCell ref="W12:X12"/>
    <mergeCell ref="G47:H47"/>
    <mergeCell ref="G48:H48"/>
    <mergeCell ref="Y47:AC47"/>
    <mergeCell ref="W46:X46"/>
    <mergeCell ref="W47:X47"/>
    <mergeCell ref="W48:X48"/>
    <mergeCell ref="G46:H46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4:H44"/>
    <mergeCell ref="G36:H36"/>
    <mergeCell ref="G37:H37"/>
    <mergeCell ref="G38:H38"/>
    <mergeCell ref="M40:P40"/>
    <mergeCell ref="G39:H39"/>
    <mergeCell ref="G40:H40"/>
    <mergeCell ref="Y31:AA31"/>
    <mergeCell ref="G33:H33"/>
    <mergeCell ref="Y32:AC33"/>
    <mergeCell ref="G34:H34"/>
    <mergeCell ref="W32:X32"/>
    <mergeCell ref="W33:X33"/>
    <mergeCell ref="W34:X34"/>
    <mergeCell ref="G35:H35"/>
    <mergeCell ref="G28:J28"/>
    <mergeCell ref="G29:L30"/>
    <mergeCell ref="B30:D30"/>
    <mergeCell ref="B31:F32"/>
    <mergeCell ref="G31:H31"/>
    <mergeCell ref="G32:H32"/>
    <mergeCell ref="G25:H25"/>
    <mergeCell ref="S25:U25"/>
    <mergeCell ref="G26:H26"/>
    <mergeCell ref="S26:X27"/>
    <mergeCell ref="W25:X25"/>
    <mergeCell ref="W23:X23"/>
    <mergeCell ref="W24:X24"/>
    <mergeCell ref="G13:H13"/>
    <mergeCell ref="G14:H14"/>
    <mergeCell ref="W21:X21"/>
    <mergeCell ref="W22:X22"/>
    <mergeCell ref="W13:X13"/>
    <mergeCell ref="W17:X17"/>
    <mergeCell ref="W18:X18"/>
    <mergeCell ref="W19:X19"/>
    <mergeCell ref="Y14:AA14"/>
    <mergeCell ref="G15:H15"/>
    <mergeCell ref="Y15:AC16"/>
    <mergeCell ref="W16:X16"/>
    <mergeCell ref="W14:X14"/>
    <mergeCell ref="W15:X15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M5:P5"/>
    <mergeCell ref="B6:F7"/>
    <mergeCell ref="G6:H6"/>
    <mergeCell ref="M6:N6"/>
    <mergeCell ref="G7:H7"/>
    <mergeCell ref="M7:N7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6" customWidth="1"/>
    <col min="3" max="3" width="11.625" style="6" customWidth="1"/>
    <col min="4" max="4" width="4.125" style="6" customWidth="1"/>
    <col min="5" max="5" width="7.75390625" style="6" customWidth="1"/>
    <col min="6" max="6" width="0.2421875" style="6" customWidth="1"/>
    <col min="7" max="7" width="8.625" style="6" customWidth="1"/>
    <col min="8" max="8" width="1.4921875" style="6" customWidth="1"/>
    <col min="9" max="9" width="1.25" style="6" customWidth="1"/>
    <col min="10" max="10" width="1.75390625" style="6" customWidth="1"/>
    <col min="11" max="11" width="10.25390625" style="6" customWidth="1"/>
    <col min="12" max="12" width="4.125" style="6" customWidth="1"/>
    <col min="13" max="13" width="7.75390625" style="6" customWidth="1"/>
    <col min="14" max="14" width="0.2421875" style="6" customWidth="1"/>
    <col min="15" max="15" width="8.625" style="6" customWidth="1"/>
    <col min="16" max="16" width="1.4921875" style="6" customWidth="1"/>
    <col min="17" max="17" width="1.12109375" style="6" customWidth="1"/>
    <col min="18" max="18" width="3.625" style="6" customWidth="1"/>
    <col min="19" max="19" width="8.625" style="6" customWidth="1"/>
    <col min="20" max="20" width="4.125" style="6" customWidth="1"/>
    <col min="21" max="21" width="7.625" style="6" customWidth="1"/>
    <col min="22" max="22" width="0.2421875" style="6" customWidth="1"/>
    <col min="23" max="23" width="7.625" style="6" customWidth="1"/>
    <col min="24" max="24" width="1.4921875" style="6" customWidth="1"/>
    <col min="25" max="25" width="1.12109375" style="6" customWidth="1"/>
    <col min="26" max="26" width="11.625" style="6" customWidth="1"/>
    <col min="27" max="27" width="4.125" style="6" customWidth="1"/>
    <col min="28" max="28" width="7.75390625" style="6" customWidth="1"/>
    <col min="29" max="29" width="0.2421875" style="6" customWidth="1"/>
    <col min="30" max="30" width="4.625" style="6" customWidth="1"/>
    <col min="31" max="31" width="3.625" style="6" customWidth="1"/>
    <col min="32" max="32" width="1.4921875" style="6" customWidth="1"/>
    <col min="33" max="33" width="1.12109375" style="6" customWidth="1"/>
    <col min="34" max="34" width="11.50390625" style="6" customWidth="1"/>
    <col min="35" max="35" width="4.125" style="6" customWidth="1"/>
    <col min="36" max="36" width="7.75390625" style="6" customWidth="1"/>
    <col min="37" max="37" width="0.2421875" style="6" customWidth="1"/>
    <col min="38" max="38" width="7.25390625" style="6" customWidth="1"/>
    <col min="39" max="39" width="1.37890625" style="6" customWidth="1"/>
    <col min="40" max="16384" width="9.00390625" style="6" customWidth="1"/>
  </cols>
  <sheetData>
    <row r="1" spans="3:38" s="14" customFormat="1" ht="15" customHeight="1" thickBot="1">
      <c r="C1" s="18"/>
      <c r="AH1" s="8"/>
      <c r="AJ1" s="6"/>
      <c r="AL1" s="6"/>
    </row>
    <row r="2" spans="2:39" ht="36" customHeight="1">
      <c r="B2" s="852" t="s">
        <v>5</v>
      </c>
      <c r="C2" s="852"/>
      <c r="D2" s="852"/>
      <c r="E2" s="852"/>
      <c r="G2" s="853" t="s">
        <v>6</v>
      </c>
      <c r="H2" s="854"/>
      <c r="I2" s="854"/>
      <c r="J2" s="855"/>
      <c r="K2" s="856"/>
      <c r="L2" s="857"/>
      <c r="M2" s="857"/>
      <c r="N2" s="857"/>
      <c r="O2" s="857"/>
      <c r="P2" s="857"/>
      <c r="Q2" s="857"/>
      <c r="R2" s="858"/>
      <c r="S2" s="859" t="s">
        <v>7</v>
      </c>
      <c r="T2" s="855"/>
      <c r="U2" s="856"/>
      <c r="V2" s="857"/>
      <c r="W2" s="857"/>
      <c r="X2" s="857"/>
      <c r="Y2" s="857"/>
      <c r="Z2" s="857"/>
      <c r="AA2" s="858"/>
      <c r="AB2" s="859" t="s">
        <v>8</v>
      </c>
      <c r="AC2" s="854"/>
      <c r="AD2" s="855"/>
      <c r="AE2" s="865"/>
      <c r="AF2" s="866"/>
      <c r="AG2" s="866"/>
      <c r="AH2" s="866"/>
      <c r="AI2" s="866"/>
      <c r="AJ2" s="866"/>
      <c r="AK2" s="866"/>
      <c r="AL2" s="866"/>
      <c r="AM2" s="867"/>
    </row>
    <row r="3" spans="2:39" ht="36" customHeight="1" thickBot="1">
      <c r="B3" s="15"/>
      <c r="C3" s="15"/>
      <c r="D3" s="15"/>
      <c r="E3" s="15"/>
      <c r="G3" s="843" t="s">
        <v>9</v>
      </c>
      <c r="H3" s="844"/>
      <c r="I3" s="844"/>
      <c r="J3" s="845"/>
      <c r="K3" s="846"/>
      <c r="L3" s="847"/>
      <c r="M3" s="847"/>
      <c r="N3" s="847"/>
      <c r="O3" s="847"/>
      <c r="P3" s="847"/>
      <c r="Q3" s="847"/>
      <c r="R3" s="848"/>
      <c r="S3" s="849" t="s">
        <v>10</v>
      </c>
      <c r="T3" s="845"/>
      <c r="U3" s="860"/>
      <c r="V3" s="861"/>
      <c r="W3" s="861"/>
      <c r="X3" s="861"/>
      <c r="Y3" s="861"/>
      <c r="Z3" s="861"/>
      <c r="AA3" s="862"/>
      <c r="AB3" s="849" t="s">
        <v>11</v>
      </c>
      <c r="AC3" s="844"/>
      <c r="AD3" s="845"/>
      <c r="AE3" s="863">
        <f>SUM(AL19+AL34)</f>
        <v>0</v>
      </c>
      <c r="AF3" s="864"/>
      <c r="AG3" s="864"/>
      <c r="AH3" s="864"/>
      <c r="AI3" s="864"/>
      <c r="AJ3" s="864"/>
      <c r="AK3" s="16"/>
      <c r="AL3" s="868" t="s">
        <v>2</v>
      </c>
      <c r="AM3" s="869"/>
    </row>
    <row r="4" spans="3:39" ht="21" customHeight="1" thickBot="1">
      <c r="C4" s="17"/>
      <c r="R4" s="14"/>
      <c r="S4" s="14"/>
      <c r="W4" s="18"/>
      <c r="AG4" s="14"/>
      <c r="AH4" s="14"/>
      <c r="AI4" s="14"/>
      <c r="AJ4" s="14"/>
      <c r="AK4" s="14"/>
      <c r="AL4" s="14"/>
      <c r="AM4" s="14"/>
    </row>
    <row r="5" spans="2:39" ht="24" customHeight="1" thickBot="1">
      <c r="B5" s="807" t="s">
        <v>0</v>
      </c>
      <c r="C5" s="805"/>
      <c r="D5" s="805"/>
      <c r="E5" s="805"/>
      <c r="F5" s="805"/>
      <c r="G5" s="805"/>
      <c r="H5" s="805"/>
      <c r="I5" s="807" t="s">
        <v>82</v>
      </c>
      <c r="J5" s="805"/>
      <c r="K5" s="805"/>
      <c r="L5" s="805"/>
      <c r="M5" s="805"/>
      <c r="N5" s="805"/>
      <c r="O5" s="805"/>
      <c r="P5" s="838"/>
      <c r="Q5" s="805" t="s">
        <v>12</v>
      </c>
      <c r="R5" s="805"/>
      <c r="S5" s="805"/>
      <c r="T5" s="805"/>
      <c r="U5" s="805"/>
      <c r="V5" s="805"/>
      <c r="W5" s="805"/>
      <c r="X5" s="805"/>
      <c r="Y5" s="807" t="s">
        <v>13</v>
      </c>
      <c r="Z5" s="805"/>
      <c r="AA5" s="805"/>
      <c r="AB5" s="805"/>
      <c r="AC5" s="805"/>
      <c r="AD5" s="805"/>
      <c r="AE5" s="805"/>
      <c r="AF5" s="850"/>
      <c r="AG5" s="805" t="s">
        <v>14</v>
      </c>
      <c r="AH5" s="805"/>
      <c r="AI5" s="805"/>
      <c r="AJ5" s="805"/>
      <c r="AK5" s="805"/>
      <c r="AL5" s="805"/>
      <c r="AM5" s="850"/>
    </row>
    <row r="6" spans="2:39" ht="24" customHeight="1">
      <c r="B6" s="851" t="s">
        <v>15</v>
      </c>
      <c r="C6" s="835"/>
      <c r="D6" s="836"/>
      <c r="E6" s="837" t="s">
        <v>16</v>
      </c>
      <c r="F6" s="835"/>
      <c r="G6" s="104"/>
      <c r="H6" s="14"/>
      <c r="I6" s="839" t="s">
        <v>15</v>
      </c>
      <c r="J6" s="840"/>
      <c r="K6" s="840"/>
      <c r="L6" s="842"/>
      <c r="M6" s="19" t="s">
        <v>16</v>
      </c>
      <c r="N6" s="21"/>
      <c r="O6" s="20"/>
      <c r="P6" s="22"/>
      <c r="Q6" s="835" t="s">
        <v>15</v>
      </c>
      <c r="R6" s="835"/>
      <c r="S6" s="835"/>
      <c r="T6" s="836"/>
      <c r="U6" s="837" t="s">
        <v>16</v>
      </c>
      <c r="V6" s="836"/>
      <c r="W6" s="14"/>
      <c r="X6" s="14"/>
      <c r="Y6" s="839" t="s">
        <v>15</v>
      </c>
      <c r="Z6" s="840"/>
      <c r="AA6" s="840"/>
      <c r="AB6" s="841" t="s">
        <v>16</v>
      </c>
      <c r="AC6" s="842"/>
      <c r="AD6" s="20"/>
      <c r="AE6" s="20"/>
      <c r="AF6" s="22"/>
      <c r="AG6" s="835" t="s">
        <v>15</v>
      </c>
      <c r="AH6" s="835"/>
      <c r="AI6" s="836"/>
      <c r="AJ6" s="837" t="s">
        <v>16</v>
      </c>
      <c r="AK6" s="836"/>
      <c r="AL6" s="14"/>
      <c r="AM6" s="27"/>
    </row>
    <row r="7" spans="2:39" ht="35.25" customHeight="1" thickBot="1">
      <c r="B7" s="75"/>
      <c r="C7" s="24" t="s">
        <v>102</v>
      </c>
      <c r="D7" s="76"/>
      <c r="E7" s="24"/>
      <c r="F7" s="26"/>
      <c r="G7" s="823" t="s">
        <v>55</v>
      </c>
      <c r="H7" s="823"/>
      <c r="I7" s="76"/>
      <c r="J7" s="76"/>
      <c r="K7" s="824">
        <f>SUM(AJ19)</f>
        <v>13550</v>
      </c>
      <c r="L7" s="824"/>
      <c r="M7" s="105" t="s">
        <v>2</v>
      </c>
      <c r="N7" s="76"/>
      <c r="O7" s="136" t="s">
        <v>77</v>
      </c>
      <c r="P7" s="76"/>
      <c r="Q7" s="76"/>
      <c r="R7" s="137"/>
      <c r="S7" s="137"/>
      <c r="T7" s="76"/>
      <c r="U7" s="137"/>
      <c r="V7" s="76"/>
      <c r="W7" s="137"/>
      <c r="X7" s="76"/>
      <c r="Y7" s="76"/>
      <c r="Z7" s="89"/>
      <c r="AA7" s="76"/>
      <c r="AB7" s="106"/>
      <c r="AC7" s="76"/>
      <c r="AD7" s="76"/>
      <c r="AE7" s="86"/>
      <c r="AF7" s="76"/>
      <c r="AG7" s="76"/>
      <c r="AH7" s="89"/>
      <c r="AI7" s="76"/>
      <c r="AJ7" s="106"/>
      <c r="AK7" s="76"/>
      <c r="AL7" s="86"/>
      <c r="AM7" s="77"/>
    </row>
    <row r="8" spans="2:39" s="33" customFormat="1" ht="19.5" customHeight="1">
      <c r="B8" s="28"/>
      <c r="C8" s="54" t="s">
        <v>78</v>
      </c>
      <c r="D8" s="29"/>
      <c r="E8" s="291">
        <v>950</v>
      </c>
      <c r="F8" s="93"/>
      <c r="G8" s="56"/>
      <c r="H8" s="138"/>
      <c r="I8" s="9"/>
      <c r="J8" s="10"/>
      <c r="K8" s="10"/>
      <c r="L8" s="10"/>
      <c r="M8" s="12"/>
      <c r="N8" s="11"/>
      <c r="O8" s="10"/>
      <c r="P8" s="139"/>
      <c r="Q8" s="28"/>
      <c r="R8" s="822" t="s">
        <v>78</v>
      </c>
      <c r="S8" s="822"/>
      <c r="T8" s="29"/>
      <c r="U8" s="292">
        <v>2850</v>
      </c>
      <c r="V8" s="32"/>
      <c r="W8" s="294"/>
      <c r="X8" s="30"/>
      <c r="Y8" s="29"/>
      <c r="Z8" s="54" t="s">
        <v>78</v>
      </c>
      <c r="AA8" s="32" t="s">
        <v>51</v>
      </c>
      <c r="AB8" s="298">
        <v>4700</v>
      </c>
      <c r="AC8" s="29"/>
      <c r="AD8" s="870"/>
      <c r="AE8" s="871"/>
      <c r="AF8" s="29"/>
      <c r="AG8" s="28"/>
      <c r="AH8" s="54" t="s">
        <v>79</v>
      </c>
      <c r="AI8" s="32"/>
      <c r="AJ8" s="298">
        <v>2350</v>
      </c>
      <c r="AK8" s="29"/>
      <c r="AL8" s="171"/>
      <c r="AM8" s="30"/>
    </row>
    <row r="9" spans="2:39" s="33" customFormat="1" ht="19.5" customHeight="1">
      <c r="B9" s="34"/>
      <c r="C9" s="62"/>
      <c r="D9" s="39"/>
      <c r="E9" s="47"/>
      <c r="F9" s="95"/>
      <c r="G9" s="114"/>
      <c r="H9" s="115"/>
      <c r="I9" s="39"/>
      <c r="J9" s="813"/>
      <c r="K9" s="813"/>
      <c r="L9" s="40"/>
      <c r="M9" s="117"/>
      <c r="N9" s="39"/>
      <c r="O9" s="35"/>
      <c r="P9" s="39"/>
      <c r="Q9" s="34"/>
      <c r="R9" s="813" t="s">
        <v>80</v>
      </c>
      <c r="S9" s="813"/>
      <c r="T9" s="39"/>
      <c r="U9" s="293">
        <v>550</v>
      </c>
      <c r="V9" s="40"/>
      <c r="W9" s="295"/>
      <c r="X9" s="37"/>
      <c r="Y9" s="39"/>
      <c r="Z9" s="64"/>
      <c r="AA9" s="40"/>
      <c r="AB9" s="117"/>
      <c r="AC9" s="39"/>
      <c r="AD9" s="872"/>
      <c r="AE9" s="873"/>
      <c r="AF9" s="39"/>
      <c r="AG9" s="34"/>
      <c r="AH9" s="825" t="s">
        <v>81</v>
      </c>
      <c r="AI9" s="826"/>
      <c r="AJ9" s="117">
        <v>1800</v>
      </c>
      <c r="AK9" s="39"/>
      <c r="AL9" s="173"/>
      <c r="AM9" s="37"/>
    </row>
    <row r="10" spans="2:39" s="33" customFormat="1" ht="19.5" customHeight="1">
      <c r="B10" s="34"/>
      <c r="C10" s="62"/>
      <c r="D10" s="39"/>
      <c r="E10" s="51"/>
      <c r="F10" s="45"/>
      <c r="G10" s="62"/>
      <c r="H10" s="61"/>
      <c r="I10" s="39"/>
      <c r="J10" s="813"/>
      <c r="K10" s="813"/>
      <c r="L10" s="40"/>
      <c r="M10" s="65"/>
      <c r="N10" s="39"/>
      <c r="O10" s="48"/>
      <c r="P10" s="39"/>
      <c r="Q10" s="34"/>
      <c r="R10" s="62"/>
      <c r="S10" s="62"/>
      <c r="T10" s="39"/>
      <c r="U10" s="48"/>
      <c r="V10" s="40"/>
      <c r="W10" s="295"/>
      <c r="X10" s="37"/>
      <c r="Y10" s="39"/>
      <c r="Z10" s="62"/>
      <c r="AA10" s="40"/>
      <c r="AB10" s="65"/>
      <c r="AC10" s="39"/>
      <c r="AD10" s="872"/>
      <c r="AE10" s="873"/>
      <c r="AF10" s="39"/>
      <c r="AG10" s="34"/>
      <c r="AH10" s="39"/>
      <c r="AI10" s="40"/>
      <c r="AJ10" s="299"/>
      <c r="AK10" s="39"/>
      <c r="AL10" s="173"/>
      <c r="AM10" s="37"/>
    </row>
    <row r="11" spans="2:39" s="33" customFormat="1" ht="19.5" customHeight="1">
      <c r="B11" s="34"/>
      <c r="C11" s="62"/>
      <c r="D11" s="39"/>
      <c r="E11" s="51"/>
      <c r="F11" s="45"/>
      <c r="G11" s="62"/>
      <c r="H11" s="61"/>
      <c r="I11" s="39"/>
      <c r="J11" s="38"/>
      <c r="K11" s="38"/>
      <c r="L11" s="40"/>
      <c r="M11" s="65"/>
      <c r="N11" s="39"/>
      <c r="O11" s="48"/>
      <c r="P11" s="39"/>
      <c r="Q11" s="34"/>
      <c r="R11" s="62"/>
      <c r="S11" s="62"/>
      <c r="T11" s="39"/>
      <c r="U11" s="51"/>
      <c r="V11" s="40"/>
      <c r="W11" s="295"/>
      <c r="X11" s="37"/>
      <c r="Y11" s="39"/>
      <c r="Z11" s="62"/>
      <c r="AA11" s="40"/>
      <c r="AB11" s="65"/>
      <c r="AC11" s="39"/>
      <c r="AD11" s="872"/>
      <c r="AE11" s="873"/>
      <c r="AF11" s="39"/>
      <c r="AG11" s="34"/>
      <c r="AH11" s="38"/>
      <c r="AI11" s="40"/>
      <c r="AJ11" s="117"/>
      <c r="AK11" s="39"/>
      <c r="AL11" s="173"/>
      <c r="AM11" s="37"/>
    </row>
    <row r="12" spans="2:39" s="33" customFormat="1" ht="19.5" customHeight="1" thickBot="1">
      <c r="B12" s="34"/>
      <c r="C12" s="62"/>
      <c r="D12" s="39"/>
      <c r="E12" s="51"/>
      <c r="F12" s="45"/>
      <c r="G12" s="62"/>
      <c r="H12" s="61"/>
      <c r="I12" s="39"/>
      <c r="J12" s="38"/>
      <c r="K12" s="38"/>
      <c r="L12" s="40"/>
      <c r="M12" s="65"/>
      <c r="N12" s="39"/>
      <c r="O12" s="48"/>
      <c r="P12" s="39"/>
      <c r="Q12" s="34"/>
      <c r="R12" s="62"/>
      <c r="S12" s="62"/>
      <c r="T12" s="39"/>
      <c r="U12" s="51"/>
      <c r="V12" s="40"/>
      <c r="W12" s="295"/>
      <c r="X12" s="37"/>
      <c r="Y12" s="39"/>
      <c r="Z12" s="62"/>
      <c r="AA12" s="40"/>
      <c r="AB12" s="65"/>
      <c r="AC12" s="39"/>
      <c r="AD12" s="872"/>
      <c r="AE12" s="873"/>
      <c r="AF12" s="39"/>
      <c r="AG12" s="34"/>
      <c r="AH12" s="38"/>
      <c r="AI12" s="40"/>
      <c r="AJ12" s="117"/>
      <c r="AK12" s="39"/>
      <c r="AL12" s="173"/>
      <c r="AM12" s="37"/>
    </row>
    <row r="13" spans="2:39" s="33" customFormat="1" ht="19.5" customHeight="1" thickBot="1">
      <c r="B13" s="818" t="s">
        <v>83</v>
      </c>
      <c r="C13" s="819"/>
      <c r="D13" s="819"/>
      <c r="E13" s="819"/>
      <c r="F13" s="819"/>
      <c r="G13" s="819"/>
      <c r="H13" s="820"/>
      <c r="I13" s="39"/>
      <c r="J13" s="38"/>
      <c r="K13" s="38"/>
      <c r="L13" s="40"/>
      <c r="M13" s="65"/>
      <c r="N13" s="39"/>
      <c r="O13" s="48"/>
      <c r="P13" s="39"/>
      <c r="Q13" s="34"/>
      <c r="R13" s="62"/>
      <c r="S13" s="62"/>
      <c r="T13" s="39"/>
      <c r="U13" s="51"/>
      <c r="V13" s="40"/>
      <c r="W13" s="295"/>
      <c r="X13" s="37"/>
      <c r="Y13" s="39"/>
      <c r="Z13" s="62"/>
      <c r="AA13" s="40"/>
      <c r="AB13" s="65"/>
      <c r="AC13" s="39"/>
      <c r="AD13" s="872"/>
      <c r="AE13" s="873"/>
      <c r="AF13" s="39"/>
      <c r="AG13" s="34"/>
      <c r="AH13" s="38"/>
      <c r="AI13" s="40"/>
      <c r="AJ13" s="117"/>
      <c r="AK13" s="39"/>
      <c r="AL13" s="173"/>
      <c r="AM13" s="37"/>
    </row>
    <row r="14" spans="2:39" s="33" customFormat="1" ht="19.5" customHeight="1">
      <c r="B14" s="110"/>
      <c r="C14" s="38" t="s">
        <v>84</v>
      </c>
      <c r="D14" s="79"/>
      <c r="E14" s="87">
        <v>350</v>
      </c>
      <c r="F14" s="147"/>
      <c r="G14" s="148"/>
      <c r="H14" s="149"/>
      <c r="I14" s="39"/>
      <c r="J14" s="38"/>
      <c r="K14" s="38"/>
      <c r="L14" s="40"/>
      <c r="M14" s="65"/>
      <c r="N14" s="39"/>
      <c r="O14" s="48"/>
      <c r="P14" s="39"/>
      <c r="Q14" s="34"/>
      <c r="R14" s="62"/>
      <c r="S14" s="62"/>
      <c r="T14" s="39"/>
      <c r="U14" s="51"/>
      <c r="V14" s="40"/>
      <c r="W14" s="295"/>
      <c r="X14" s="37"/>
      <c r="Y14" s="39"/>
      <c r="Z14" s="62"/>
      <c r="AA14" s="40"/>
      <c r="AB14" s="65"/>
      <c r="AC14" s="39"/>
      <c r="AD14" s="872"/>
      <c r="AE14" s="873"/>
      <c r="AF14" s="39"/>
      <c r="AG14" s="34"/>
      <c r="AH14" s="38"/>
      <c r="AI14" s="40"/>
      <c r="AJ14" s="117"/>
      <c r="AK14" s="39"/>
      <c r="AL14" s="173"/>
      <c r="AM14" s="37"/>
    </row>
    <row r="15" spans="2:39" s="33" customFormat="1" ht="19.5" customHeight="1">
      <c r="B15" s="81"/>
      <c r="C15" s="38"/>
      <c r="D15" s="79"/>
      <c r="E15" s="87"/>
      <c r="F15" s="134"/>
      <c r="G15" s="120"/>
      <c r="H15" s="128"/>
      <c r="I15" s="39"/>
      <c r="J15" s="39"/>
      <c r="K15" s="50"/>
      <c r="L15" s="40"/>
      <c r="M15" s="140"/>
      <c r="N15" s="39"/>
      <c r="O15" s="132"/>
      <c r="P15" s="39"/>
      <c r="Q15" s="34"/>
      <c r="R15" s="43"/>
      <c r="S15" s="43"/>
      <c r="T15" s="39"/>
      <c r="U15" s="124"/>
      <c r="V15" s="40"/>
      <c r="W15" s="295"/>
      <c r="X15" s="37"/>
      <c r="Y15" s="39"/>
      <c r="Z15" s="43"/>
      <c r="AA15" s="40"/>
      <c r="AB15" s="41"/>
      <c r="AC15" s="39"/>
      <c r="AD15" s="872"/>
      <c r="AE15" s="873"/>
      <c r="AF15" s="39"/>
      <c r="AG15" s="34"/>
      <c r="AH15" s="36"/>
      <c r="AI15" s="40"/>
      <c r="AJ15" s="80"/>
      <c r="AK15" s="39"/>
      <c r="AL15" s="173"/>
      <c r="AM15" s="37"/>
    </row>
    <row r="16" spans="2:39" s="33" customFormat="1" ht="19.5" customHeight="1">
      <c r="B16" s="81"/>
      <c r="C16" s="97"/>
      <c r="D16" s="79"/>
      <c r="E16" s="87"/>
      <c r="F16" s="134"/>
      <c r="G16" s="120"/>
      <c r="H16" s="128"/>
      <c r="I16" s="79"/>
      <c r="J16" s="79"/>
      <c r="K16" s="120"/>
      <c r="L16" s="83"/>
      <c r="M16" s="141"/>
      <c r="N16" s="79"/>
      <c r="O16" s="133"/>
      <c r="P16" s="79"/>
      <c r="Q16" s="81"/>
      <c r="R16" s="82"/>
      <c r="S16" s="82"/>
      <c r="T16" s="79"/>
      <c r="U16" s="131"/>
      <c r="V16" s="83"/>
      <c r="W16" s="296"/>
      <c r="X16" s="85"/>
      <c r="Y16" s="79"/>
      <c r="Z16" s="82"/>
      <c r="AA16" s="83"/>
      <c r="AB16" s="142"/>
      <c r="AC16" s="79"/>
      <c r="AD16" s="872"/>
      <c r="AE16" s="873"/>
      <c r="AF16" s="79"/>
      <c r="AG16" s="81"/>
      <c r="AH16" s="78"/>
      <c r="AI16" s="83"/>
      <c r="AJ16" s="84"/>
      <c r="AK16" s="79"/>
      <c r="AL16" s="169"/>
      <c r="AM16" s="85"/>
    </row>
    <row r="17" spans="2:39" s="33" customFormat="1" ht="19.5" customHeight="1" thickBot="1">
      <c r="B17" s="81"/>
      <c r="C17" s="82"/>
      <c r="D17" s="79"/>
      <c r="E17" s="127"/>
      <c r="F17" s="134"/>
      <c r="G17" s="120"/>
      <c r="H17" s="128"/>
      <c r="I17" s="79"/>
      <c r="J17" s="79"/>
      <c r="K17" s="120"/>
      <c r="L17" s="83"/>
      <c r="M17" s="141"/>
      <c r="N17" s="79"/>
      <c r="O17" s="133"/>
      <c r="P17" s="79"/>
      <c r="Q17" s="81"/>
      <c r="R17" s="82"/>
      <c r="S17" s="82"/>
      <c r="T17" s="79"/>
      <c r="U17" s="131"/>
      <c r="V17" s="83"/>
      <c r="W17" s="296"/>
      <c r="X17" s="85"/>
      <c r="Y17" s="79"/>
      <c r="Z17" s="82"/>
      <c r="AA17" s="83"/>
      <c r="AB17" s="142"/>
      <c r="AC17" s="79"/>
      <c r="AD17" s="297"/>
      <c r="AE17" s="135"/>
      <c r="AF17" s="79"/>
      <c r="AG17" s="81"/>
      <c r="AH17" s="88"/>
      <c r="AI17" s="83"/>
      <c r="AJ17" s="84"/>
      <c r="AK17" s="79"/>
      <c r="AL17" s="169"/>
      <c r="AM17" s="85"/>
    </row>
    <row r="18" spans="2:39" s="33" customFormat="1" ht="19.5" customHeight="1" thickBot="1">
      <c r="B18" s="807" t="s">
        <v>3</v>
      </c>
      <c r="C18" s="805"/>
      <c r="D18" s="806"/>
      <c r="E18" s="71">
        <f>SUM(E8:E15)</f>
        <v>1300</v>
      </c>
      <c r="F18" s="90"/>
      <c r="G18" s="70">
        <f>SUM(G8+G14)</f>
        <v>0</v>
      </c>
      <c r="H18" s="116"/>
      <c r="I18" s="805"/>
      <c r="J18" s="805"/>
      <c r="K18" s="805"/>
      <c r="L18" s="806"/>
      <c r="M18" s="69"/>
      <c r="N18" s="109"/>
      <c r="O18" s="92"/>
      <c r="P18" s="109"/>
      <c r="Q18" s="807" t="s">
        <v>3</v>
      </c>
      <c r="R18" s="805"/>
      <c r="S18" s="805"/>
      <c r="T18" s="806"/>
      <c r="U18" s="71">
        <f>SUM(U8:U15)</f>
        <v>3400</v>
      </c>
      <c r="V18" s="107"/>
      <c r="W18" s="70">
        <f>SUM(W8:W17)</f>
        <v>0</v>
      </c>
      <c r="X18" s="108"/>
      <c r="Y18" s="805" t="s">
        <v>3</v>
      </c>
      <c r="Z18" s="805"/>
      <c r="AA18" s="806"/>
      <c r="AB18" s="69">
        <f>SUM(AB8:AB15)</f>
        <v>4700</v>
      </c>
      <c r="AC18" s="109"/>
      <c r="AD18" s="811">
        <f>SUM(AD8:AE17)</f>
        <v>0</v>
      </c>
      <c r="AE18" s="812"/>
      <c r="AF18" s="109"/>
      <c r="AG18" s="807" t="s">
        <v>3</v>
      </c>
      <c r="AH18" s="805"/>
      <c r="AI18" s="806"/>
      <c r="AJ18" s="69">
        <f>SUM(AJ8:AJ15)</f>
        <v>4150</v>
      </c>
      <c r="AK18" s="109"/>
      <c r="AL18" s="300"/>
      <c r="AM18" s="108"/>
    </row>
    <row r="19" spans="2:39" s="33" customFormat="1" ht="19.5" customHeight="1" thickBot="1">
      <c r="B19" s="110"/>
      <c r="C19" s="827" t="s">
        <v>85</v>
      </c>
      <c r="D19" s="827"/>
      <c r="E19" s="827"/>
      <c r="F19" s="25"/>
      <c r="G19" s="828" t="s">
        <v>55</v>
      </c>
      <c r="H19" s="828"/>
      <c r="I19" s="42"/>
      <c r="J19" s="42"/>
      <c r="K19" s="830">
        <f>AJ34</f>
        <v>14600</v>
      </c>
      <c r="L19" s="830"/>
      <c r="M19" s="833" t="s">
        <v>2</v>
      </c>
      <c r="N19" s="42"/>
      <c r="O19" s="14"/>
      <c r="P19" s="42"/>
      <c r="Q19" s="42"/>
      <c r="R19" s="14"/>
      <c r="S19" s="14"/>
      <c r="T19" s="42"/>
      <c r="U19" s="14"/>
      <c r="V19" s="42"/>
      <c r="W19" s="14"/>
      <c r="X19" s="42"/>
      <c r="Y19" s="42"/>
      <c r="Z19" s="7"/>
      <c r="AA19" s="42"/>
      <c r="AB19" s="102"/>
      <c r="AC19" s="42"/>
      <c r="AD19" s="42"/>
      <c r="AE19" s="67"/>
      <c r="AF19" s="42"/>
      <c r="AG19" s="808" t="s">
        <v>4</v>
      </c>
      <c r="AH19" s="809"/>
      <c r="AI19" s="810"/>
      <c r="AJ19" s="143">
        <f>E18+U18+AB18+AJ18</f>
        <v>13550</v>
      </c>
      <c r="AK19" s="144"/>
      <c r="AL19" s="175">
        <f>SUM(G18+W18+AD18+AL18)</f>
        <v>0</v>
      </c>
      <c r="AM19" s="145"/>
    </row>
    <row r="20" spans="2:39" ht="15.75" customHeight="1" thickBot="1">
      <c r="B20" s="23"/>
      <c r="C20" s="827"/>
      <c r="D20" s="827"/>
      <c r="E20" s="827"/>
      <c r="F20" s="25"/>
      <c r="G20" s="829"/>
      <c r="H20" s="829"/>
      <c r="I20" s="14"/>
      <c r="J20" s="14"/>
      <c r="K20" s="831"/>
      <c r="L20" s="832"/>
      <c r="M20" s="834"/>
      <c r="N20" s="14"/>
      <c r="O20" s="52"/>
      <c r="P20" s="14"/>
      <c r="Q20" s="14"/>
      <c r="R20" s="7"/>
      <c r="S20" s="7"/>
      <c r="T20" s="14"/>
      <c r="U20" s="103"/>
      <c r="V20" s="14"/>
      <c r="W20" s="52"/>
      <c r="X20" s="14"/>
      <c r="Y20" s="14"/>
      <c r="Z20" s="7"/>
      <c r="AA20" s="14"/>
      <c r="AB20" s="103"/>
      <c r="AC20" s="14"/>
      <c r="AD20" s="14"/>
      <c r="AE20" s="52"/>
      <c r="AF20" s="14"/>
      <c r="AG20" s="14"/>
      <c r="AH20" s="7"/>
      <c r="AI20" s="14"/>
      <c r="AJ20" s="103"/>
      <c r="AK20" s="14"/>
      <c r="AL20" s="52"/>
      <c r="AM20" s="27"/>
    </row>
    <row r="21" spans="2:39" ht="19.5" customHeight="1">
      <c r="B21" s="53"/>
      <c r="C21" s="58"/>
      <c r="D21" s="58"/>
      <c r="E21" s="94"/>
      <c r="F21" s="55"/>
      <c r="G21" s="58"/>
      <c r="H21" s="57"/>
      <c r="I21" s="9"/>
      <c r="J21" s="822" t="s">
        <v>86</v>
      </c>
      <c r="K21" s="822"/>
      <c r="L21" s="62"/>
      <c r="M21" s="293">
        <v>600</v>
      </c>
      <c r="N21" s="11"/>
      <c r="O21" s="290"/>
      <c r="P21" s="139"/>
      <c r="Q21" s="111"/>
      <c r="R21" s="822" t="s">
        <v>87</v>
      </c>
      <c r="S21" s="822"/>
      <c r="T21" s="13"/>
      <c r="U21" s="307">
        <v>1600</v>
      </c>
      <c r="V21" s="112"/>
      <c r="W21" s="172"/>
      <c r="X21" s="113"/>
      <c r="Y21" s="112"/>
      <c r="Z21" s="31" t="s">
        <v>87</v>
      </c>
      <c r="AA21" s="314" t="s">
        <v>281</v>
      </c>
      <c r="AB21" s="308">
        <v>1400</v>
      </c>
      <c r="AC21" s="13"/>
      <c r="AD21" s="870"/>
      <c r="AE21" s="871"/>
      <c r="AF21" s="113"/>
      <c r="AG21" s="112"/>
      <c r="AH21" s="31" t="s">
        <v>104</v>
      </c>
      <c r="AI21" s="112"/>
      <c r="AJ21" s="308">
        <v>2300</v>
      </c>
      <c r="AK21" s="13"/>
      <c r="AL21" s="311"/>
      <c r="AM21" s="113"/>
    </row>
    <row r="22" spans="2:39" ht="19.5" customHeight="1">
      <c r="B22" s="59"/>
      <c r="C22" s="62"/>
      <c r="D22" s="62"/>
      <c r="E22" s="96"/>
      <c r="F22" s="60"/>
      <c r="G22" s="62"/>
      <c r="H22" s="61"/>
      <c r="I22" s="59"/>
      <c r="J22" s="813"/>
      <c r="K22" s="813"/>
      <c r="L22" s="62"/>
      <c r="M22" s="293"/>
      <c r="N22" s="60"/>
      <c r="O22" s="49"/>
      <c r="P22" s="62"/>
      <c r="Q22" s="59"/>
      <c r="R22" s="813" t="s">
        <v>88</v>
      </c>
      <c r="S22" s="813"/>
      <c r="U22" s="51">
        <v>150</v>
      </c>
      <c r="V22" s="62"/>
      <c r="W22" s="173"/>
      <c r="X22" s="61"/>
      <c r="Y22" s="62"/>
      <c r="Z22" s="38" t="s">
        <v>90</v>
      </c>
      <c r="AA22" s="62" t="s">
        <v>91</v>
      </c>
      <c r="AB22" s="47">
        <v>600</v>
      </c>
      <c r="AC22" s="60"/>
      <c r="AD22" s="814"/>
      <c r="AE22" s="815"/>
      <c r="AF22" s="61"/>
      <c r="AG22" s="62"/>
      <c r="AH22" s="38" t="s">
        <v>105</v>
      </c>
      <c r="AI22" s="62"/>
      <c r="AJ22" s="47">
        <v>2950</v>
      </c>
      <c r="AK22" s="60"/>
      <c r="AL22" s="295"/>
      <c r="AM22" s="61"/>
    </row>
    <row r="23" spans="2:39" ht="19.5" customHeight="1">
      <c r="B23" s="23"/>
      <c r="C23" s="14"/>
      <c r="D23" s="14"/>
      <c r="E23" s="104"/>
      <c r="F23" s="66"/>
      <c r="G23" s="14"/>
      <c r="H23" s="27"/>
      <c r="I23" s="59"/>
      <c r="J23" s="813"/>
      <c r="K23" s="813"/>
      <c r="L23" s="76"/>
      <c r="M23" s="146"/>
      <c r="N23" s="60"/>
      <c r="O23" s="49"/>
      <c r="P23" s="62"/>
      <c r="Q23" s="59"/>
      <c r="R23" s="813" t="s">
        <v>105</v>
      </c>
      <c r="S23" s="813"/>
      <c r="T23" s="60"/>
      <c r="U23" s="117">
        <v>850</v>
      </c>
      <c r="V23" s="62"/>
      <c r="W23" s="173"/>
      <c r="X23" s="61"/>
      <c r="Y23" s="62"/>
      <c r="Z23" s="38" t="s">
        <v>106</v>
      </c>
      <c r="AA23" s="62"/>
      <c r="AB23" s="47">
        <v>1100</v>
      </c>
      <c r="AC23" s="60"/>
      <c r="AD23" s="814"/>
      <c r="AE23" s="815"/>
      <c r="AF23" s="61"/>
      <c r="AG23" s="62"/>
      <c r="AH23" s="38" t="s">
        <v>89</v>
      </c>
      <c r="AI23" s="62"/>
      <c r="AJ23" s="47">
        <v>1100</v>
      </c>
      <c r="AK23" s="60"/>
      <c r="AL23" s="295"/>
      <c r="AM23" s="61"/>
    </row>
    <row r="24" spans="2:39" ht="19.5" customHeight="1">
      <c r="B24" s="75"/>
      <c r="C24" s="76"/>
      <c r="D24" s="76"/>
      <c r="E24" s="100"/>
      <c r="F24" s="98"/>
      <c r="G24" s="76"/>
      <c r="H24" s="77"/>
      <c r="I24" s="59"/>
      <c r="J24" s="813"/>
      <c r="K24" s="813"/>
      <c r="L24" s="76"/>
      <c r="M24" s="146"/>
      <c r="N24" s="60"/>
      <c r="O24" s="49"/>
      <c r="P24" s="62"/>
      <c r="Q24" s="59"/>
      <c r="R24" s="813" t="s">
        <v>89</v>
      </c>
      <c r="S24" s="813"/>
      <c r="T24" s="60"/>
      <c r="U24" s="117">
        <v>850</v>
      </c>
      <c r="V24" s="62"/>
      <c r="W24" s="173"/>
      <c r="X24" s="61"/>
      <c r="Y24" s="62"/>
      <c r="Z24" s="38" t="s">
        <v>107</v>
      </c>
      <c r="AA24" s="62"/>
      <c r="AB24" s="47">
        <v>450</v>
      </c>
      <c r="AC24" s="60"/>
      <c r="AD24" s="814"/>
      <c r="AE24" s="815"/>
      <c r="AF24" s="61"/>
      <c r="AG24" s="62"/>
      <c r="AH24" s="38"/>
      <c r="AI24" s="62"/>
      <c r="AJ24" s="47"/>
      <c r="AK24" s="60"/>
      <c r="AL24" s="295"/>
      <c r="AM24" s="61"/>
    </row>
    <row r="25" spans="2:39" ht="19.5" customHeight="1" thickBot="1">
      <c r="B25" s="75"/>
      <c r="C25" s="76"/>
      <c r="D25" s="76"/>
      <c r="E25" s="100"/>
      <c r="F25" s="98"/>
      <c r="G25" s="76"/>
      <c r="H25" s="77"/>
      <c r="I25" s="75"/>
      <c r="J25" s="813"/>
      <c r="K25" s="813"/>
      <c r="L25" s="76"/>
      <c r="M25" s="146"/>
      <c r="N25" s="98"/>
      <c r="O25" s="99"/>
      <c r="P25" s="76"/>
      <c r="Q25" s="59"/>
      <c r="R25" s="64"/>
      <c r="S25" s="64"/>
      <c r="T25" s="60"/>
      <c r="U25" s="117"/>
      <c r="V25" s="62"/>
      <c r="W25" s="173"/>
      <c r="X25" s="61"/>
      <c r="Y25" s="62"/>
      <c r="AB25" s="96"/>
      <c r="AC25" s="60"/>
      <c r="AD25" s="814"/>
      <c r="AE25" s="815"/>
      <c r="AF25" s="61"/>
      <c r="AG25" s="62"/>
      <c r="AH25" s="64"/>
      <c r="AI25" s="62"/>
      <c r="AJ25" s="47"/>
      <c r="AK25" s="60"/>
      <c r="AL25" s="295"/>
      <c r="AM25" s="61"/>
    </row>
    <row r="26" spans="2:39" ht="19.5" customHeight="1" thickBot="1">
      <c r="B26" s="818" t="s">
        <v>83</v>
      </c>
      <c r="C26" s="819"/>
      <c r="D26" s="819"/>
      <c r="E26" s="819"/>
      <c r="F26" s="819"/>
      <c r="G26" s="819"/>
      <c r="H26" s="820"/>
      <c r="I26" s="75"/>
      <c r="J26" s="813"/>
      <c r="K26" s="813"/>
      <c r="L26" s="76"/>
      <c r="M26" s="146"/>
      <c r="N26" s="98"/>
      <c r="O26" s="99"/>
      <c r="P26" s="76"/>
      <c r="Q26" s="59"/>
      <c r="R26" s="43"/>
      <c r="S26" s="43"/>
      <c r="T26" s="60"/>
      <c r="U26" s="41"/>
      <c r="V26" s="62"/>
      <c r="W26" s="173"/>
      <c r="X26" s="61"/>
      <c r="Y26" s="62"/>
      <c r="Z26" s="43"/>
      <c r="AA26" s="62"/>
      <c r="AB26" s="124"/>
      <c r="AC26" s="60"/>
      <c r="AD26" s="814"/>
      <c r="AE26" s="815"/>
      <c r="AF26" s="61"/>
      <c r="AG26" s="62"/>
      <c r="AH26" s="43"/>
      <c r="AI26" s="62"/>
      <c r="AJ26" s="124"/>
      <c r="AK26" s="60"/>
      <c r="AL26" s="295"/>
      <c r="AM26" s="61"/>
    </row>
    <row r="27" spans="2:39" s="14" customFormat="1" ht="19.5" customHeight="1">
      <c r="B27" s="121"/>
      <c r="C27" s="63" t="s">
        <v>106</v>
      </c>
      <c r="E27" s="301">
        <v>400</v>
      </c>
      <c r="F27" s="21"/>
      <c r="G27" s="303"/>
      <c r="H27" s="22"/>
      <c r="I27" s="75"/>
      <c r="J27" s="813"/>
      <c r="K27" s="813"/>
      <c r="L27" s="76"/>
      <c r="M27" s="146"/>
      <c r="N27" s="98"/>
      <c r="O27" s="99"/>
      <c r="P27" s="76"/>
      <c r="Q27" s="59"/>
      <c r="R27" s="43"/>
      <c r="S27" s="43"/>
      <c r="T27" s="60"/>
      <c r="U27" s="41"/>
      <c r="V27" s="62"/>
      <c r="W27" s="173"/>
      <c r="X27" s="61"/>
      <c r="Y27" s="62"/>
      <c r="Z27" s="43"/>
      <c r="AA27" s="62"/>
      <c r="AB27" s="124"/>
      <c r="AC27" s="60"/>
      <c r="AD27" s="814"/>
      <c r="AE27" s="815"/>
      <c r="AF27" s="61"/>
      <c r="AG27" s="62"/>
      <c r="AH27" s="43"/>
      <c r="AI27" s="62"/>
      <c r="AJ27" s="124"/>
      <c r="AK27" s="60"/>
      <c r="AL27" s="295"/>
      <c r="AM27" s="61"/>
    </row>
    <row r="28" spans="2:39" s="125" customFormat="1" ht="19.5" customHeight="1">
      <c r="B28" s="59"/>
      <c r="C28" s="38" t="s">
        <v>107</v>
      </c>
      <c r="D28" s="62"/>
      <c r="E28" s="51">
        <v>250</v>
      </c>
      <c r="F28" s="60"/>
      <c r="G28" s="46"/>
      <c r="H28" s="61"/>
      <c r="I28" s="75"/>
      <c r="J28" s="813"/>
      <c r="K28" s="813"/>
      <c r="L28" s="76"/>
      <c r="M28" s="146"/>
      <c r="N28" s="98"/>
      <c r="O28" s="99"/>
      <c r="P28" s="76"/>
      <c r="Q28" s="122"/>
      <c r="R28" s="64"/>
      <c r="S28" s="64"/>
      <c r="T28" s="44"/>
      <c r="U28" s="80"/>
      <c r="V28" s="43"/>
      <c r="W28" s="173"/>
      <c r="X28" s="123"/>
      <c r="Y28" s="43"/>
      <c r="Z28" s="64"/>
      <c r="AA28" s="43"/>
      <c r="AB28" s="47"/>
      <c r="AC28" s="44"/>
      <c r="AD28" s="814"/>
      <c r="AE28" s="815"/>
      <c r="AF28" s="123"/>
      <c r="AG28" s="43"/>
      <c r="AH28" s="64"/>
      <c r="AI28" s="43"/>
      <c r="AJ28" s="47"/>
      <c r="AK28" s="44"/>
      <c r="AL28" s="295"/>
      <c r="AM28" s="123"/>
    </row>
    <row r="29" spans="2:39" s="125" customFormat="1" ht="19.5" customHeight="1">
      <c r="B29" s="23"/>
      <c r="E29" s="315"/>
      <c r="F29" s="66"/>
      <c r="G29" s="304"/>
      <c r="H29" s="27"/>
      <c r="I29" s="126"/>
      <c r="J29" s="821"/>
      <c r="K29" s="821"/>
      <c r="L29" s="82"/>
      <c r="M29" s="87"/>
      <c r="N29" s="129"/>
      <c r="O29" s="86"/>
      <c r="P29" s="130"/>
      <c r="Q29" s="126"/>
      <c r="R29" s="89"/>
      <c r="S29" s="89"/>
      <c r="T29" s="129"/>
      <c r="U29" s="84"/>
      <c r="V29" s="82"/>
      <c r="W29" s="169"/>
      <c r="X29" s="130"/>
      <c r="Y29" s="82"/>
      <c r="Z29" s="89"/>
      <c r="AA29" s="82"/>
      <c r="AB29" s="87"/>
      <c r="AC29" s="129"/>
      <c r="AD29" s="814"/>
      <c r="AE29" s="815"/>
      <c r="AF29" s="130"/>
      <c r="AG29" s="82"/>
      <c r="AH29" s="89"/>
      <c r="AI29" s="82"/>
      <c r="AJ29" s="87"/>
      <c r="AK29" s="129"/>
      <c r="AL29" s="296"/>
      <c r="AM29" s="130"/>
    </row>
    <row r="30" spans="2:39" s="125" customFormat="1" ht="19.5" customHeight="1">
      <c r="B30" s="59"/>
      <c r="C30" s="43"/>
      <c r="D30" s="44"/>
      <c r="E30" s="315"/>
      <c r="F30" s="60"/>
      <c r="G30" s="46"/>
      <c r="H30" s="61"/>
      <c r="I30" s="122"/>
      <c r="J30" s="97"/>
      <c r="K30" s="97"/>
      <c r="L30" s="82"/>
      <c r="M30" s="87"/>
      <c r="N30" s="129"/>
      <c r="O30" s="86"/>
      <c r="P30" s="130"/>
      <c r="Q30" s="126"/>
      <c r="R30" s="89"/>
      <c r="S30" s="89"/>
      <c r="T30" s="129"/>
      <c r="U30" s="84"/>
      <c r="V30" s="82"/>
      <c r="W30" s="169"/>
      <c r="X30" s="130"/>
      <c r="Y30" s="82"/>
      <c r="Z30" s="89"/>
      <c r="AA30" s="82"/>
      <c r="AB30" s="87"/>
      <c r="AC30" s="129"/>
      <c r="AD30" s="814"/>
      <c r="AE30" s="815"/>
      <c r="AF30" s="130"/>
      <c r="AG30" s="82"/>
      <c r="AH30" s="89"/>
      <c r="AI30" s="82"/>
      <c r="AJ30" s="87"/>
      <c r="AK30" s="129"/>
      <c r="AL30" s="296"/>
      <c r="AM30" s="130"/>
    </row>
    <row r="31" spans="2:39" s="125" customFormat="1" ht="19.5" customHeight="1">
      <c r="B31" s="59"/>
      <c r="C31" s="62"/>
      <c r="D31" s="62"/>
      <c r="E31" s="51"/>
      <c r="F31" s="60"/>
      <c r="G31" s="46"/>
      <c r="H31" s="61"/>
      <c r="I31" s="122"/>
      <c r="J31" s="38"/>
      <c r="K31" s="38"/>
      <c r="L31" s="82"/>
      <c r="M31" s="87"/>
      <c r="N31" s="129"/>
      <c r="O31" s="86"/>
      <c r="P31" s="130"/>
      <c r="Q31" s="126"/>
      <c r="R31" s="89"/>
      <c r="S31" s="89"/>
      <c r="T31" s="129"/>
      <c r="U31" s="84"/>
      <c r="V31" s="82"/>
      <c r="W31" s="169"/>
      <c r="X31" s="130"/>
      <c r="Y31" s="82"/>
      <c r="Z31" s="89"/>
      <c r="AA31" s="82"/>
      <c r="AB31" s="87"/>
      <c r="AC31" s="129"/>
      <c r="AD31" s="814"/>
      <c r="AE31" s="815"/>
      <c r="AF31" s="130"/>
      <c r="AG31" s="82"/>
      <c r="AH31" s="89"/>
      <c r="AI31" s="82"/>
      <c r="AJ31" s="87"/>
      <c r="AK31" s="129"/>
      <c r="AL31" s="296"/>
      <c r="AM31" s="130"/>
    </row>
    <row r="32" spans="2:39" ht="19.5" customHeight="1" thickBot="1">
      <c r="B32" s="75"/>
      <c r="C32" s="76"/>
      <c r="D32" s="98"/>
      <c r="E32" s="302"/>
      <c r="F32" s="76"/>
      <c r="G32" s="297"/>
      <c r="H32" s="77"/>
      <c r="I32" s="75"/>
      <c r="J32" s="76"/>
      <c r="K32" s="76"/>
      <c r="L32" s="76"/>
      <c r="M32" s="306"/>
      <c r="N32" s="98"/>
      <c r="O32" s="305"/>
      <c r="P32" s="77"/>
      <c r="Q32" s="75"/>
      <c r="R32" s="76"/>
      <c r="S32" s="76"/>
      <c r="T32" s="98"/>
      <c r="U32" s="302"/>
      <c r="V32" s="76"/>
      <c r="W32" s="310"/>
      <c r="X32" s="77"/>
      <c r="Y32" s="76"/>
      <c r="Z32" s="89"/>
      <c r="AA32" s="76"/>
      <c r="AB32" s="146"/>
      <c r="AC32" s="98"/>
      <c r="AD32" s="816"/>
      <c r="AE32" s="817"/>
      <c r="AF32" s="77"/>
      <c r="AG32" s="76"/>
      <c r="AH32" s="89"/>
      <c r="AI32" s="76"/>
      <c r="AJ32" s="146"/>
      <c r="AK32" s="98"/>
      <c r="AL32" s="296"/>
      <c r="AM32" s="77"/>
    </row>
    <row r="33" spans="2:39" ht="19.5" customHeight="1" thickBot="1">
      <c r="B33" s="807" t="s">
        <v>3</v>
      </c>
      <c r="C33" s="805"/>
      <c r="D33" s="806"/>
      <c r="E33" s="71">
        <f>SUM(E27:E32)</f>
        <v>650</v>
      </c>
      <c r="F33" s="90"/>
      <c r="G33" s="70">
        <f>SUM(G27:G32)</f>
        <v>0</v>
      </c>
      <c r="H33" s="91"/>
      <c r="I33" s="807" t="s">
        <v>3</v>
      </c>
      <c r="J33" s="805"/>
      <c r="K33" s="805"/>
      <c r="L33" s="806"/>
      <c r="M33" s="69">
        <f>SUM(M21:M32)</f>
        <v>600</v>
      </c>
      <c r="N33" s="109"/>
      <c r="O33" s="92">
        <f>SUM(O21:O32)</f>
        <v>0</v>
      </c>
      <c r="P33" s="108"/>
      <c r="Q33" s="807" t="s">
        <v>3</v>
      </c>
      <c r="R33" s="805"/>
      <c r="S33" s="805"/>
      <c r="T33" s="806"/>
      <c r="U33" s="71">
        <f>SUM(U21:U32)</f>
        <v>3450</v>
      </c>
      <c r="V33" s="107"/>
      <c r="W33" s="309">
        <f>SUM(W21:W32)</f>
        <v>0</v>
      </c>
      <c r="X33" s="108"/>
      <c r="Y33" s="805" t="s">
        <v>3</v>
      </c>
      <c r="Z33" s="805"/>
      <c r="AA33" s="806"/>
      <c r="AB33" s="69">
        <f>SUM(AB21:AB32)</f>
        <v>3550</v>
      </c>
      <c r="AC33" s="109"/>
      <c r="AD33" s="811">
        <f>SUM(AD21:AE32)</f>
        <v>0</v>
      </c>
      <c r="AE33" s="812"/>
      <c r="AF33" s="109"/>
      <c r="AG33" s="807" t="s">
        <v>3</v>
      </c>
      <c r="AH33" s="805"/>
      <c r="AI33" s="806"/>
      <c r="AJ33" s="69">
        <f>SUM(AJ21:AJ32)</f>
        <v>6350</v>
      </c>
      <c r="AK33" s="109"/>
      <c r="AL33" s="300">
        <f>SUM(AL21:AL32)</f>
        <v>0</v>
      </c>
      <c r="AM33" s="108"/>
    </row>
    <row r="34" spans="3:39" ht="19.5" customHeight="1" thickBot="1">
      <c r="C34" s="14"/>
      <c r="E34" s="14"/>
      <c r="F34" s="14"/>
      <c r="G34" s="14"/>
      <c r="H34" s="14"/>
      <c r="K34" s="14"/>
      <c r="M34" s="14"/>
      <c r="O34" s="14"/>
      <c r="R34" s="14"/>
      <c r="S34" s="14"/>
      <c r="U34" s="14"/>
      <c r="W34" s="14"/>
      <c r="Z34" s="7"/>
      <c r="AB34" s="68"/>
      <c r="AE34" s="67"/>
      <c r="AG34" s="808" t="s">
        <v>4</v>
      </c>
      <c r="AH34" s="809"/>
      <c r="AI34" s="810"/>
      <c r="AJ34" s="101">
        <f>E33+M33+U33+AB33+AJ33</f>
        <v>14600</v>
      </c>
      <c r="AK34" s="72"/>
      <c r="AL34" s="309">
        <f>SUM(G33+O33+W33+AD33+AL33)</f>
        <v>0</v>
      </c>
      <c r="AM34" s="73"/>
    </row>
    <row r="35" spans="2:38" ht="19.5" customHeight="1">
      <c r="B35" s="74" t="s">
        <v>103</v>
      </c>
      <c r="Z35" s="18"/>
      <c r="AB35" s="118"/>
      <c r="AE35" s="118"/>
      <c r="AH35" s="150" t="s">
        <v>290</v>
      </c>
      <c r="AJ35" s="151"/>
      <c r="AL35" s="119"/>
    </row>
    <row r="36" ht="20.25" customHeight="1"/>
  </sheetData>
  <sheetProtection/>
  <mergeCells count="89"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41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14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DJ1" s="317"/>
    </row>
    <row r="2" spans="2:150" ht="28.5" customHeight="1">
      <c r="B2" s="477" t="s">
        <v>273</v>
      </c>
      <c r="C2" s="477"/>
      <c r="D2" s="477"/>
      <c r="E2" s="705" t="s">
        <v>6</v>
      </c>
      <c r="F2" s="725"/>
      <c r="G2" s="726">
        <f>'岐阜県集計表'!E2</f>
        <v>0</v>
      </c>
      <c r="H2" s="726"/>
      <c r="I2" s="726"/>
      <c r="J2" s="726"/>
      <c r="K2" s="726"/>
      <c r="L2" s="726"/>
      <c r="M2" s="727" t="s">
        <v>7</v>
      </c>
      <c r="N2" s="728"/>
      <c r="O2" s="729">
        <f>'岐阜県集計表'!J2</f>
        <v>0</v>
      </c>
      <c r="P2" s="730"/>
      <c r="Q2" s="730"/>
      <c r="R2" s="730"/>
      <c r="S2" s="731"/>
      <c r="T2" s="705" t="s">
        <v>8</v>
      </c>
      <c r="U2" s="725"/>
      <c r="V2" s="732">
        <f>'岐阜県集計表'!N2</f>
        <v>0</v>
      </c>
      <c r="W2" s="726"/>
      <c r="X2" s="726"/>
      <c r="Y2" s="726"/>
      <c r="Z2" s="733"/>
      <c r="ET2" s="317"/>
    </row>
    <row r="3" spans="1:26" ht="28.5" customHeight="1">
      <c r="A3" s="317"/>
      <c r="B3" s="478"/>
      <c r="C3" s="478"/>
      <c r="D3" s="478"/>
      <c r="E3" s="721" t="s">
        <v>9</v>
      </c>
      <c r="F3" s="722"/>
      <c r="G3" s="712">
        <f>'岐阜県集計表'!E3</f>
        <v>0</v>
      </c>
      <c r="H3" s="712"/>
      <c r="I3" s="712"/>
      <c r="J3" s="712"/>
      <c r="K3" s="712"/>
      <c r="L3" s="712"/>
      <c r="M3" s="713" t="s">
        <v>10</v>
      </c>
      <c r="N3" s="714"/>
      <c r="O3" s="718">
        <f>'岐阜県集計表'!J3</f>
        <v>0</v>
      </c>
      <c r="P3" s="719"/>
      <c r="Q3" s="719"/>
      <c r="R3" s="719"/>
      <c r="S3" s="720"/>
      <c r="T3" s="721" t="s">
        <v>11</v>
      </c>
      <c r="U3" s="722"/>
      <c r="V3" s="723">
        <f>SUM(O4+O19+O27)</f>
        <v>0</v>
      </c>
      <c r="W3" s="724"/>
      <c r="X3" s="724"/>
      <c r="Y3" s="724"/>
      <c r="Z3" s="479" t="s">
        <v>2</v>
      </c>
    </row>
    <row r="4" spans="2:27" ht="32.25" customHeight="1">
      <c r="B4" s="317" t="s">
        <v>292</v>
      </c>
      <c r="C4" s="704" t="s">
        <v>427</v>
      </c>
      <c r="D4" s="704"/>
      <c r="E4" s="704"/>
      <c r="F4" s="702" t="s">
        <v>17</v>
      </c>
      <c r="G4" s="702"/>
      <c r="H4" s="703">
        <f>SUM(E18+J18+O18+T18+Y18)</f>
        <v>49550</v>
      </c>
      <c r="I4" s="702"/>
      <c r="J4" s="160" t="s">
        <v>2</v>
      </c>
      <c r="K4" s="160" t="s">
        <v>275</v>
      </c>
      <c r="L4" s="161"/>
      <c r="M4" s="482" t="s">
        <v>274</v>
      </c>
      <c r="N4" s="161"/>
      <c r="O4" s="715">
        <f>SUM(F18+K18+P18+U18+Z18)</f>
        <v>0</v>
      </c>
      <c r="P4" s="716"/>
      <c r="Q4" s="717" t="s">
        <v>2</v>
      </c>
      <c r="R4" s="717"/>
      <c r="S4" s="317"/>
      <c r="T4" s="323"/>
      <c r="U4" s="323"/>
      <c r="V4" s="317"/>
      <c r="W4" s="317"/>
      <c r="X4" s="317"/>
      <c r="Y4" s="317"/>
      <c r="Z4" s="317"/>
      <c r="AA4" s="317"/>
    </row>
    <row r="5" spans="2:26" ht="19.5" customHeight="1">
      <c r="B5" s="705" t="s">
        <v>278</v>
      </c>
      <c r="C5" s="700"/>
      <c r="D5" s="700"/>
      <c r="E5" s="700"/>
      <c r="F5" s="332" t="s">
        <v>276</v>
      </c>
      <c r="G5" s="700" t="s">
        <v>279</v>
      </c>
      <c r="H5" s="700"/>
      <c r="I5" s="700"/>
      <c r="J5" s="701"/>
      <c r="K5" s="319" t="s">
        <v>276</v>
      </c>
      <c r="L5" s="705" t="s">
        <v>280</v>
      </c>
      <c r="M5" s="700"/>
      <c r="N5" s="700"/>
      <c r="O5" s="700"/>
      <c r="P5" s="332" t="s">
        <v>276</v>
      </c>
      <c r="Q5" s="705" t="s">
        <v>351</v>
      </c>
      <c r="R5" s="700"/>
      <c r="S5" s="700"/>
      <c r="T5" s="700"/>
      <c r="U5" s="332" t="s">
        <v>276</v>
      </c>
      <c r="V5" s="700" t="s">
        <v>277</v>
      </c>
      <c r="W5" s="700"/>
      <c r="X5" s="700"/>
      <c r="Y5" s="701"/>
      <c r="Z5" s="321" t="s">
        <v>276</v>
      </c>
    </row>
    <row r="6" spans="2:26" ht="17.25">
      <c r="B6" s="326"/>
      <c r="C6" s="583" t="s">
        <v>430</v>
      </c>
      <c r="D6" s="584" t="s">
        <v>838</v>
      </c>
      <c r="E6" s="377">
        <v>2950</v>
      </c>
      <c r="F6" s="580"/>
      <c r="G6" s="318"/>
      <c r="H6" s="415"/>
      <c r="I6" s="485"/>
      <c r="J6" s="361"/>
      <c r="K6" s="423"/>
      <c r="L6" s="326"/>
      <c r="M6" s="424" t="s">
        <v>440</v>
      </c>
      <c r="N6" s="486"/>
      <c r="O6" s="377">
        <v>1000</v>
      </c>
      <c r="P6" s="580"/>
      <c r="Q6" s="326"/>
      <c r="R6" s="426" t="s">
        <v>444</v>
      </c>
      <c r="S6" s="485" t="s">
        <v>658</v>
      </c>
      <c r="T6" s="441">
        <v>2300</v>
      </c>
      <c r="U6" s="580"/>
      <c r="V6" s="362"/>
      <c r="W6" s="380" t="s">
        <v>434</v>
      </c>
      <c r="X6" s="360"/>
      <c r="Y6" s="377">
        <v>300</v>
      </c>
      <c r="Z6" s="580"/>
    </row>
    <row r="7" spans="2:26" ht="17.25">
      <c r="B7" s="328"/>
      <c r="C7" s="439" t="s">
        <v>431</v>
      </c>
      <c r="D7" s="480" t="s">
        <v>667</v>
      </c>
      <c r="E7" s="375">
        <v>7100</v>
      </c>
      <c r="F7" s="577"/>
      <c r="G7" s="329"/>
      <c r="H7" s="381"/>
      <c r="I7" s="484"/>
      <c r="J7" s="365"/>
      <c r="K7" s="333"/>
      <c r="L7" s="328"/>
      <c r="M7" s="390" t="s">
        <v>443</v>
      </c>
      <c r="N7" s="487"/>
      <c r="O7" s="375">
        <v>550</v>
      </c>
      <c r="P7" s="577"/>
      <c r="Q7" s="328"/>
      <c r="R7" s="430" t="s">
        <v>440</v>
      </c>
      <c r="S7" s="484" t="s">
        <v>658</v>
      </c>
      <c r="T7" s="375">
        <v>3050</v>
      </c>
      <c r="U7" s="577"/>
      <c r="V7" s="366"/>
      <c r="W7" s="381" t="s">
        <v>446</v>
      </c>
      <c r="X7" s="364"/>
      <c r="Y7" s="375">
        <v>600</v>
      </c>
      <c r="Z7" s="577"/>
    </row>
    <row r="8" spans="2:26" ht="17.25">
      <c r="B8" s="328"/>
      <c r="C8" s="439" t="s">
        <v>432</v>
      </c>
      <c r="D8" s="480" t="s">
        <v>667</v>
      </c>
      <c r="E8" s="375">
        <v>2000</v>
      </c>
      <c r="F8" s="577"/>
      <c r="G8" s="329"/>
      <c r="H8" s="381"/>
      <c r="I8" s="484"/>
      <c r="J8" s="365"/>
      <c r="K8" s="333"/>
      <c r="L8" s="328"/>
      <c r="M8" s="390"/>
      <c r="N8" s="487"/>
      <c r="O8" s="375"/>
      <c r="P8" s="578"/>
      <c r="Q8" s="328"/>
      <c r="R8" s="390" t="s">
        <v>434</v>
      </c>
      <c r="S8" s="487" t="s">
        <v>657</v>
      </c>
      <c r="T8" s="375">
        <v>2050</v>
      </c>
      <c r="U8" s="577"/>
      <c r="V8" s="394"/>
      <c r="W8" s="390" t="s">
        <v>431</v>
      </c>
      <c r="X8" s="376"/>
      <c r="Y8" s="375">
        <v>600</v>
      </c>
      <c r="Z8" s="577"/>
    </row>
    <row r="9" spans="2:26" ht="17.25">
      <c r="B9" s="328"/>
      <c r="C9" s="390" t="s">
        <v>433</v>
      </c>
      <c r="D9" s="487" t="s">
        <v>838</v>
      </c>
      <c r="E9" s="375">
        <v>1000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606"/>
      <c r="Q9" s="328"/>
      <c r="R9" s="390" t="s">
        <v>441</v>
      </c>
      <c r="S9" s="487" t="s">
        <v>657</v>
      </c>
      <c r="T9" s="375">
        <v>1500</v>
      </c>
      <c r="U9" s="577"/>
      <c r="V9" s="366"/>
      <c r="W9" s="381"/>
      <c r="X9" s="364"/>
      <c r="Y9" s="365"/>
      <c r="Z9" s="608"/>
    </row>
    <row r="10" spans="2:26" ht="17.25">
      <c r="B10" s="328"/>
      <c r="C10" s="390" t="s">
        <v>434</v>
      </c>
      <c r="D10" s="480" t="s">
        <v>667</v>
      </c>
      <c r="E10" s="375">
        <v>1000</v>
      </c>
      <c r="F10" s="577"/>
      <c r="G10" s="329"/>
      <c r="H10" s="381"/>
      <c r="I10" s="484"/>
      <c r="J10" s="393"/>
      <c r="K10" s="333"/>
      <c r="L10" s="328"/>
      <c r="M10" s="390"/>
      <c r="N10" s="376"/>
      <c r="O10" s="375"/>
      <c r="P10" s="388"/>
      <c r="Q10" s="328"/>
      <c r="R10" s="390" t="s">
        <v>445</v>
      </c>
      <c r="S10" s="487" t="s">
        <v>658</v>
      </c>
      <c r="T10" s="375">
        <v>1450</v>
      </c>
      <c r="U10" s="577"/>
      <c r="V10" s="394"/>
      <c r="W10" s="390"/>
      <c r="X10" s="376"/>
      <c r="Y10" s="375"/>
      <c r="Z10" s="330"/>
    </row>
    <row r="11" spans="2:26" ht="17.25">
      <c r="B11" s="328"/>
      <c r="C11" s="390" t="s">
        <v>435</v>
      </c>
      <c r="D11" s="487" t="s">
        <v>845</v>
      </c>
      <c r="E11" s="375">
        <v>2650</v>
      </c>
      <c r="F11" s="577"/>
      <c r="G11" s="329"/>
      <c r="H11" s="381"/>
      <c r="I11" s="484"/>
      <c r="J11" s="367"/>
      <c r="K11" s="333"/>
      <c r="L11" s="328"/>
      <c r="M11" s="381"/>
      <c r="N11" s="488"/>
      <c r="O11" s="365"/>
      <c r="P11" s="388"/>
      <c r="Q11" s="328"/>
      <c r="R11" s="390" t="s">
        <v>442</v>
      </c>
      <c r="S11" s="489" t="s">
        <v>657</v>
      </c>
      <c r="T11" s="375">
        <v>2150</v>
      </c>
      <c r="U11" s="577"/>
      <c r="V11" s="394"/>
      <c r="W11" s="390"/>
      <c r="X11" s="376"/>
      <c r="Y11" s="375"/>
      <c r="Z11" s="330"/>
    </row>
    <row r="12" spans="2:26" ht="17.25" customHeight="1">
      <c r="B12" s="328"/>
      <c r="C12" s="390" t="s">
        <v>436</v>
      </c>
      <c r="D12" s="487" t="s">
        <v>846</v>
      </c>
      <c r="E12" s="375">
        <v>4900</v>
      </c>
      <c r="F12" s="577"/>
      <c r="G12" s="329"/>
      <c r="H12" s="381"/>
      <c r="I12" s="484"/>
      <c r="J12" s="367"/>
      <c r="K12" s="333"/>
      <c r="L12" s="328"/>
      <c r="M12" s="381"/>
      <c r="N12" s="488"/>
      <c r="O12" s="365"/>
      <c r="P12" s="388"/>
      <c r="Q12" s="328"/>
      <c r="R12" s="390" t="s">
        <v>439</v>
      </c>
      <c r="S12" s="489" t="s">
        <v>291</v>
      </c>
      <c r="T12" s="375">
        <v>600</v>
      </c>
      <c r="U12" s="577"/>
      <c r="V12" s="394"/>
      <c r="W12" s="876"/>
      <c r="X12" s="877"/>
      <c r="Y12" s="375"/>
      <c r="Z12" s="330"/>
    </row>
    <row r="13" spans="2:26" ht="17.25">
      <c r="B13" s="328"/>
      <c r="C13" s="390" t="s">
        <v>437</v>
      </c>
      <c r="D13" s="487" t="s">
        <v>847</v>
      </c>
      <c r="E13" s="375">
        <v>4650</v>
      </c>
      <c r="F13" s="577"/>
      <c r="G13" s="329"/>
      <c r="H13" s="381"/>
      <c r="I13" s="484"/>
      <c r="J13" s="367"/>
      <c r="K13" s="333"/>
      <c r="L13" s="328"/>
      <c r="M13" s="381"/>
      <c r="N13" s="488"/>
      <c r="O13" s="365"/>
      <c r="P13" s="388"/>
      <c r="Q13" s="328"/>
      <c r="R13" s="390"/>
      <c r="S13" s="489"/>
      <c r="T13" s="375"/>
      <c r="U13" s="607"/>
      <c r="V13" s="394"/>
      <c r="W13" s="390"/>
      <c r="X13" s="376"/>
      <c r="Y13" s="375"/>
      <c r="Z13" s="330"/>
    </row>
    <row r="14" spans="2:26" ht="17.25">
      <c r="B14" s="328"/>
      <c r="C14" s="390" t="s">
        <v>438</v>
      </c>
      <c r="D14" s="487" t="s">
        <v>848</v>
      </c>
      <c r="E14" s="375">
        <v>3300</v>
      </c>
      <c r="F14" s="577"/>
      <c r="G14" s="329"/>
      <c r="H14" s="381"/>
      <c r="I14" s="484"/>
      <c r="J14" s="367"/>
      <c r="K14" s="333"/>
      <c r="L14" s="328"/>
      <c r="M14" s="381"/>
      <c r="N14" s="488"/>
      <c r="O14" s="365"/>
      <c r="P14" s="388"/>
      <c r="Q14" s="328"/>
      <c r="R14" s="390"/>
      <c r="S14" s="489"/>
      <c r="T14" s="375"/>
      <c r="U14" s="471"/>
      <c r="V14" s="394"/>
      <c r="W14" s="390"/>
      <c r="X14" s="376"/>
      <c r="Y14" s="375"/>
      <c r="Z14" s="330"/>
    </row>
    <row r="15" spans="2:26" ht="17.25">
      <c r="B15" s="328"/>
      <c r="C15" s="390" t="s">
        <v>697</v>
      </c>
      <c r="D15" s="487" t="s">
        <v>842</v>
      </c>
      <c r="E15" s="375">
        <v>2650</v>
      </c>
      <c r="F15" s="577"/>
      <c r="G15" s="329"/>
      <c r="H15" s="381"/>
      <c r="I15" s="484"/>
      <c r="J15" s="367"/>
      <c r="K15" s="333"/>
      <c r="L15" s="328"/>
      <c r="M15" s="381"/>
      <c r="N15" s="488"/>
      <c r="O15" s="365"/>
      <c r="P15" s="388"/>
      <c r="Q15" s="328"/>
      <c r="R15" s="390"/>
      <c r="S15" s="489"/>
      <c r="T15" s="375"/>
      <c r="U15" s="471"/>
      <c r="V15" s="394"/>
      <c r="W15" s="390"/>
      <c r="X15" s="376"/>
      <c r="Y15" s="375"/>
      <c r="Z15" s="330"/>
    </row>
    <row r="16" spans="2:26" ht="17.25">
      <c r="B16" s="328"/>
      <c r="C16" s="390" t="s">
        <v>439</v>
      </c>
      <c r="D16" s="487" t="s">
        <v>844</v>
      </c>
      <c r="E16" s="375">
        <v>1200</v>
      </c>
      <c r="F16" s="577"/>
      <c r="G16" s="329"/>
      <c r="H16" s="381"/>
      <c r="I16" s="484"/>
      <c r="J16" s="367"/>
      <c r="K16" s="333"/>
      <c r="L16" s="328"/>
      <c r="M16" s="381"/>
      <c r="N16" s="488"/>
      <c r="O16" s="36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7.25">
      <c r="B17" s="326"/>
      <c r="C17" s="386"/>
      <c r="D17" s="585"/>
      <c r="E17" s="370"/>
      <c r="F17" s="327"/>
      <c r="G17" s="320"/>
      <c r="H17" s="382"/>
      <c r="I17" s="387"/>
      <c r="J17" s="374"/>
      <c r="K17" s="324"/>
      <c r="L17" s="325"/>
      <c r="M17" s="373"/>
      <c r="N17" s="369"/>
      <c r="O17" s="374"/>
      <c r="P17" s="392"/>
      <c r="Q17" s="325"/>
      <c r="R17" s="386"/>
      <c r="S17" s="379"/>
      <c r="T17" s="370"/>
      <c r="U17" s="392"/>
      <c r="V17" s="395"/>
      <c r="W17" s="371"/>
      <c r="X17" s="372"/>
      <c r="Y17" s="370"/>
      <c r="Z17" s="327"/>
    </row>
    <row r="18" spans="2:26" ht="17.25" customHeight="1">
      <c r="B18" s="705" t="s">
        <v>3</v>
      </c>
      <c r="C18" s="737"/>
      <c r="D18" s="738"/>
      <c r="E18" s="331">
        <f>SUM(E6:E16)</f>
        <v>33400</v>
      </c>
      <c r="F18" s="327">
        <f>SUM(F6:F16)</f>
        <v>0</v>
      </c>
      <c r="G18" s="736" t="s">
        <v>3</v>
      </c>
      <c r="H18" s="736"/>
      <c r="I18" s="736"/>
      <c r="J18" s="331">
        <f>SUM(J6:J16)</f>
        <v>0</v>
      </c>
      <c r="K18" s="324">
        <f>SUM(K6:K16)</f>
        <v>0</v>
      </c>
      <c r="L18" s="721" t="s">
        <v>3</v>
      </c>
      <c r="M18" s="736"/>
      <c r="N18" s="736"/>
      <c r="O18" s="331">
        <f>SUM(O6:O16)</f>
        <v>1550</v>
      </c>
      <c r="P18" s="327">
        <f>SUM(P6:P16)</f>
        <v>0</v>
      </c>
      <c r="Q18" s="721" t="s">
        <v>3</v>
      </c>
      <c r="R18" s="736"/>
      <c r="S18" s="736"/>
      <c r="T18" s="331">
        <f>SUM(T6:T16)</f>
        <v>13100</v>
      </c>
      <c r="U18" s="327">
        <f>SUM(U6:U16)</f>
        <v>0</v>
      </c>
      <c r="V18" s="736" t="s">
        <v>3</v>
      </c>
      <c r="W18" s="736"/>
      <c r="X18" s="736"/>
      <c r="Y18" s="331">
        <f>SUM(Y6:Y16)</f>
        <v>1500</v>
      </c>
      <c r="Z18" s="327">
        <f>SUM(Z6:Z16)</f>
        <v>0</v>
      </c>
    </row>
    <row r="19" spans="2:27" ht="33" customHeight="1">
      <c r="B19" s="317" t="s">
        <v>463</v>
      </c>
      <c r="C19" s="704" t="s">
        <v>428</v>
      </c>
      <c r="D19" s="704"/>
      <c r="E19" s="704"/>
      <c r="F19" s="702" t="s">
        <v>17</v>
      </c>
      <c r="G19" s="702"/>
      <c r="H19" s="703">
        <f>SUM(E26+J26+O26+T26+Y26)</f>
        <v>9250</v>
      </c>
      <c r="I19" s="702"/>
      <c r="J19" s="160" t="s">
        <v>2</v>
      </c>
      <c r="K19" s="160" t="s">
        <v>275</v>
      </c>
      <c r="L19" s="161"/>
      <c r="M19" s="482" t="s">
        <v>274</v>
      </c>
      <c r="N19" s="161"/>
      <c r="O19" s="715">
        <f>SUM(F26+K26+P26+U26+Z26)</f>
        <v>0</v>
      </c>
      <c r="P19" s="716"/>
      <c r="Q19" s="717" t="s">
        <v>2</v>
      </c>
      <c r="R19" s="717"/>
      <c r="S19" s="317"/>
      <c r="T19" s="323"/>
      <c r="U19" s="323"/>
      <c r="V19" s="317"/>
      <c r="W19" s="317"/>
      <c r="X19" s="317"/>
      <c r="Y19" s="317"/>
      <c r="Z19" s="317"/>
      <c r="AA19" s="317"/>
    </row>
    <row r="20" spans="2:26" ht="19.5" customHeight="1">
      <c r="B20" s="705" t="s">
        <v>278</v>
      </c>
      <c r="C20" s="700"/>
      <c r="D20" s="700"/>
      <c r="E20" s="700"/>
      <c r="F20" s="332" t="s">
        <v>276</v>
      </c>
      <c r="G20" s="700" t="s">
        <v>279</v>
      </c>
      <c r="H20" s="700"/>
      <c r="I20" s="700"/>
      <c r="J20" s="701"/>
      <c r="K20" s="319" t="s">
        <v>276</v>
      </c>
      <c r="L20" s="705" t="s">
        <v>280</v>
      </c>
      <c r="M20" s="700"/>
      <c r="N20" s="700"/>
      <c r="O20" s="700"/>
      <c r="P20" s="332" t="s">
        <v>276</v>
      </c>
      <c r="Q20" s="705" t="s">
        <v>351</v>
      </c>
      <c r="R20" s="700"/>
      <c r="S20" s="700"/>
      <c r="T20" s="700"/>
      <c r="U20" s="332" t="s">
        <v>276</v>
      </c>
      <c r="V20" s="700" t="s">
        <v>277</v>
      </c>
      <c r="W20" s="700"/>
      <c r="X20" s="700"/>
      <c r="Y20" s="701"/>
      <c r="Z20" s="321" t="s">
        <v>276</v>
      </c>
    </row>
    <row r="21" spans="2:26" ht="17.25">
      <c r="B21" s="326"/>
      <c r="C21" s="586" t="s">
        <v>829</v>
      </c>
      <c r="D21" s="587" t="s">
        <v>839</v>
      </c>
      <c r="E21" s="377">
        <v>1300</v>
      </c>
      <c r="F21" s="580"/>
      <c r="G21" s="318"/>
      <c r="H21" s="433"/>
      <c r="I21" s="364"/>
      <c r="J21" s="361"/>
      <c r="K21" s="423"/>
      <c r="L21" s="326"/>
      <c r="M21" s="390"/>
      <c r="N21" s="489"/>
      <c r="O21" s="375"/>
      <c r="P21" s="579"/>
      <c r="Q21" s="326"/>
      <c r="R21" s="415" t="s">
        <v>449</v>
      </c>
      <c r="S21" s="474" t="s">
        <v>657</v>
      </c>
      <c r="T21" s="441">
        <v>1100</v>
      </c>
      <c r="U21" s="580"/>
      <c r="V21" s="362"/>
      <c r="W21" s="381" t="s">
        <v>451</v>
      </c>
      <c r="X21" s="364"/>
      <c r="Y21" s="375">
        <v>350</v>
      </c>
      <c r="Z21" s="580"/>
    </row>
    <row r="22" spans="2:26" ht="17.25">
      <c r="B22" s="328"/>
      <c r="C22" s="439" t="s">
        <v>830</v>
      </c>
      <c r="D22" s="480" t="s">
        <v>839</v>
      </c>
      <c r="E22" s="375">
        <v>1850</v>
      </c>
      <c r="F22" s="577"/>
      <c r="G22" s="329"/>
      <c r="H22" s="381"/>
      <c r="I22" s="364"/>
      <c r="J22" s="365"/>
      <c r="K22" s="333"/>
      <c r="L22" s="328"/>
      <c r="M22" s="390"/>
      <c r="N22" s="489"/>
      <c r="O22" s="375"/>
      <c r="P22" s="388"/>
      <c r="Q22" s="328"/>
      <c r="R22" s="381" t="s">
        <v>450</v>
      </c>
      <c r="S22" s="475" t="s">
        <v>354</v>
      </c>
      <c r="T22" s="375">
        <v>700</v>
      </c>
      <c r="U22" s="577"/>
      <c r="V22" s="366"/>
      <c r="W22" s="381"/>
      <c r="X22" s="364"/>
      <c r="Y22" s="375"/>
      <c r="Z22" s="609"/>
    </row>
    <row r="23" spans="2:26" ht="17.25">
      <c r="B23" s="328"/>
      <c r="C23" s="439" t="s">
        <v>447</v>
      </c>
      <c r="D23" s="487" t="s">
        <v>842</v>
      </c>
      <c r="E23" s="375">
        <v>2600</v>
      </c>
      <c r="F23" s="577"/>
      <c r="G23" s="329"/>
      <c r="H23" s="381"/>
      <c r="I23" s="364"/>
      <c r="J23" s="365"/>
      <c r="K23" s="333"/>
      <c r="L23" s="328"/>
      <c r="M23" s="390"/>
      <c r="N23" s="489"/>
      <c r="O23" s="375"/>
      <c r="P23" s="471"/>
      <c r="Q23" s="328"/>
      <c r="R23" s="436"/>
      <c r="S23" s="492"/>
      <c r="T23" s="581"/>
      <c r="U23" s="606"/>
      <c r="V23" s="366"/>
      <c r="W23" s="381"/>
      <c r="X23" s="364"/>
      <c r="Y23" s="365"/>
      <c r="Z23" s="330"/>
    </row>
    <row r="24" spans="2:26" ht="17.25">
      <c r="B24" s="328"/>
      <c r="C24" s="439" t="s">
        <v>448</v>
      </c>
      <c r="D24" s="487" t="s">
        <v>842</v>
      </c>
      <c r="E24" s="375">
        <v>1350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388"/>
      <c r="V24" s="366"/>
      <c r="W24" s="381"/>
      <c r="X24" s="364"/>
      <c r="Y24" s="365"/>
      <c r="Z24" s="330"/>
    </row>
    <row r="25" spans="2:26" ht="17.25">
      <c r="B25" s="326"/>
      <c r="C25" s="386"/>
      <c r="D25" s="588"/>
      <c r="E25" s="370"/>
      <c r="F25" s="327"/>
      <c r="G25" s="320"/>
      <c r="H25" s="382"/>
      <c r="I25" s="369"/>
      <c r="J25" s="374"/>
      <c r="K25" s="324"/>
      <c r="L25" s="325"/>
      <c r="M25" s="373"/>
      <c r="N25" s="369"/>
      <c r="O25" s="370"/>
      <c r="P25" s="392"/>
      <c r="Q25" s="325"/>
      <c r="R25" s="386"/>
      <c r="S25" s="372"/>
      <c r="T25" s="370"/>
      <c r="U25" s="392"/>
      <c r="V25" s="384"/>
      <c r="W25" s="373"/>
      <c r="X25" s="369"/>
      <c r="Y25" s="374"/>
      <c r="Z25" s="327"/>
    </row>
    <row r="26" spans="2:26" ht="17.25" customHeight="1">
      <c r="B26" s="705" t="s">
        <v>3</v>
      </c>
      <c r="C26" s="737"/>
      <c r="D26" s="738"/>
      <c r="E26" s="331">
        <f>SUM(E21:E24)</f>
        <v>7100</v>
      </c>
      <c r="F26" s="327">
        <f>SUM(F21:F24)</f>
        <v>0</v>
      </c>
      <c r="G26" s="736" t="s">
        <v>3</v>
      </c>
      <c r="H26" s="736"/>
      <c r="I26" s="736"/>
      <c r="J26" s="331">
        <f>SUM(J21:J24)</f>
        <v>0</v>
      </c>
      <c r="K26" s="324">
        <f>SUM(K21:K24)</f>
        <v>0</v>
      </c>
      <c r="L26" s="721" t="s">
        <v>3</v>
      </c>
      <c r="M26" s="736"/>
      <c r="N26" s="736"/>
      <c r="O26" s="331">
        <f>SUM(O21:O25)</f>
        <v>0</v>
      </c>
      <c r="P26" s="327">
        <f>SUM(P21:P25)</f>
        <v>0</v>
      </c>
      <c r="Q26" s="721" t="s">
        <v>3</v>
      </c>
      <c r="R26" s="736"/>
      <c r="S26" s="736"/>
      <c r="T26" s="331">
        <f>SUM(T21:T24)</f>
        <v>1800</v>
      </c>
      <c r="U26" s="327">
        <f>SUM(U21:U24)</f>
        <v>0</v>
      </c>
      <c r="V26" s="736" t="s">
        <v>3</v>
      </c>
      <c r="W26" s="736"/>
      <c r="X26" s="736"/>
      <c r="Y26" s="331">
        <f>SUM(Y21:Y24)</f>
        <v>350</v>
      </c>
      <c r="Z26" s="327">
        <f>SUM(Z21:Z24)</f>
        <v>0</v>
      </c>
    </row>
    <row r="27" spans="2:27" ht="32.25" customHeight="1">
      <c r="B27" s="317" t="s">
        <v>376</v>
      </c>
      <c r="C27" s="704" t="s">
        <v>429</v>
      </c>
      <c r="D27" s="704"/>
      <c r="E27" s="704"/>
      <c r="F27" s="702" t="s">
        <v>17</v>
      </c>
      <c r="G27" s="702"/>
      <c r="H27" s="703">
        <f>SUM(E35+J35+O35+T35+Y35)</f>
        <v>18800</v>
      </c>
      <c r="I27" s="702"/>
      <c r="J27" s="160" t="s">
        <v>2</v>
      </c>
      <c r="K27" s="160" t="s">
        <v>275</v>
      </c>
      <c r="L27" s="161"/>
      <c r="M27" s="482" t="s">
        <v>274</v>
      </c>
      <c r="N27" s="161"/>
      <c r="O27" s="715">
        <f>SUM(F35+K35+P35+U35+Z35)</f>
        <v>0</v>
      </c>
      <c r="P27" s="716"/>
      <c r="Q27" s="717" t="s">
        <v>2</v>
      </c>
      <c r="R27" s="717"/>
      <c r="S27" s="317"/>
      <c r="T27" s="323"/>
      <c r="U27" s="323"/>
      <c r="V27" s="317"/>
      <c r="W27" s="317"/>
      <c r="X27" s="317"/>
      <c r="Y27" s="317"/>
      <c r="Z27" s="317"/>
      <c r="AA27" s="317"/>
    </row>
    <row r="28" spans="2:26" ht="19.5" customHeight="1">
      <c r="B28" s="705" t="s">
        <v>278</v>
      </c>
      <c r="C28" s="700"/>
      <c r="D28" s="700"/>
      <c r="E28" s="700"/>
      <c r="F28" s="332" t="s">
        <v>276</v>
      </c>
      <c r="G28" s="700" t="s">
        <v>279</v>
      </c>
      <c r="H28" s="700"/>
      <c r="I28" s="700"/>
      <c r="J28" s="701"/>
      <c r="K28" s="319" t="s">
        <v>276</v>
      </c>
      <c r="L28" s="705" t="s">
        <v>280</v>
      </c>
      <c r="M28" s="700"/>
      <c r="N28" s="700"/>
      <c r="O28" s="700"/>
      <c r="P28" s="332" t="s">
        <v>276</v>
      </c>
      <c r="Q28" s="705" t="s">
        <v>351</v>
      </c>
      <c r="R28" s="700"/>
      <c r="S28" s="700"/>
      <c r="T28" s="700"/>
      <c r="U28" s="332" t="s">
        <v>276</v>
      </c>
      <c r="V28" s="700" t="s">
        <v>277</v>
      </c>
      <c r="W28" s="700"/>
      <c r="X28" s="700"/>
      <c r="Y28" s="701"/>
      <c r="Z28" s="321" t="s">
        <v>276</v>
      </c>
    </row>
    <row r="29" spans="2:26" ht="17.25">
      <c r="B29" s="326"/>
      <c r="C29" s="583" t="s">
        <v>452</v>
      </c>
      <c r="D29" s="584" t="s">
        <v>838</v>
      </c>
      <c r="E29" s="377">
        <v>3000</v>
      </c>
      <c r="F29" s="580"/>
      <c r="G29" s="318"/>
      <c r="H29" s="415"/>
      <c r="I29" s="474"/>
      <c r="J29" s="361"/>
      <c r="K29" s="423"/>
      <c r="L29" s="326"/>
      <c r="M29" s="415"/>
      <c r="N29" s="490"/>
      <c r="O29" s="361"/>
      <c r="P29" s="425"/>
      <c r="Q29" s="326"/>
      <c r="R29" s="426" t="s">
        <v>458</v>
      </c>
      <c r="S29" s="485" t="s">
        <v>659</v>
      </c>
      <c r="T29" s="441">
        <v>2450</v>
      </c>
      <c r="U29" s="580"/>
      <c r="V29" s="362"/>
      <c r="W29" s="380" t="s">
        <v>461</v>
      </c>
      <c r="X29" s="360"/>
      <c r="Y29" s="377">
        <v>300</v>
      </c>
      <c r="Z29" s="580"/>
    </row>
    <row r="30" spans="2:26" ht="17.25">
      <c r="B30" s="328"/>
      <c r="C30" s="390" t="s">
        <v>453</v>
      </c>
      <c r="D30" s="480" t="s">
        <v>839</v>
      </c>
      <c r="E30" s="375">
        <v>2450</v>
      </c>
      <c r="F30" s="577"/>
      <c r="G30" s="329"/>
      <c r="H30" s="457"/>
      <c r="I30" s="360"/>
      <c r="J30" s="365"/>
      <c r="K30" s="333"/>
      <c r="L30" s="328"/>
      <c r="M30" s="390"/>
      <c r="N30" s="484"/>
      <c r="O30" s="365"/>
      <c r="P30" s="388"/>
      <c r="Q30" s="328"/>
      <c r="R30" s="430" t="s">
        <v>459</v>
      </c>
      <c r="S30" s="484" t="s">
        <v>659</v>
      </c>
      <c r="T30" s="375">
        <v>1700</v>
      </c>
      <c r="U30" s="577"/>
      <c r="V30" s="366"/>
      <c r="W30" s="390" t="s">
        <v>462</v>
      </c>
      <c r="X30" s="376"/>
      <c r="Y30" s="375">
        <v>100</v>
      </c>
      <c r="Z30" s="577"/>
    </row>
    <row r="31" spans="2:26" ht="17.25">
      <c r="B31" s="328"/>
      <c r="C31" s="390" t="s">
        <v>454</v>
      </c>
      <c r="D31" s="480" t="s">
        <v>839</v>
      </c>
      <c r="E31" s="375">
        <v>1850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 t="s">
        <v>456</v>
      </c>
      <c r="S31" s="487" t="s">
        <v>460</v>
      </c>
      <c r="T31" s="375">
        <v>1450</v>
      </c>
      <c r="U31" s="577"/>
      <c r="V31" s="394"/>
      <c r="W31" s="390"/>
      <c r="X31" s="376"/>
      <c r="Y31" s="375"/>
      <c r="Z31" s="609"/>
    </row>
    <row r="32" spans="2:26" ht="17.25">
      <c r="B32" s="328"/>
      <c r="C32" s="390" t="s">
        <v>455</v>
      </c>
      <c r="D32" s="487" t="s">
        <v>842</v>
      </c>
      <c r="E32" s="375">
        <v>4300</v>
      </c>
      <c r="F32" s="577"/>
      <c r="G32" s="329"/>
      <c r="H32" s="381"/>
      <c r="I32" s="484"/>
      <c r="J32" s="375"/>
      <c r="K32" s="333"/>
      <c r="L32" s="328"/>
      <c r="M32" s="390"/>
      <c r="N32" s="487"/>
      <c r="O32" s="375"/>
      <c r="P32" s="388"/>
      <c r="Q32" s="328"/>
      <c r="R32" s="390" t="s">
        <v>457</v>
      </c>
      <c r="S32" s="487" t="s">
        <v>460</v>
      </c>
      <c r="T32" s="375">
        <v>1200</v>
      </c>
      <c r="U32" s="577"/>
      <c r="V32" s="366"/>
      <c r="W32" s="381"/>
      <c r="X32" s="364"/>
      <c r="Y32" s="365"/>
      <c r="Z32" s="330"/>
    </row>
    <row r="33" spans="2:26" ht="17.25">
      <c r="B33" s="328"/>
      <c r="C33" s="390"/>
      <c r="D33" s="480"/>
      <c r="E33" s="375"/>
      <c r="F33" s="609"/>
      <c r="G33" s="329"/>
      <c r="H33" s="381"/>
      <c r="I33" s="475"/>
      <c r="J33" s="393"/>
      <c r="K33" s="333"/>
      <c r="L33" s="328"/>
      <c r="M33" s="390"/>
      <c r="N33" s="376"/>
      <c r="O33" s="375"/>
      <c r="P33" s="388"/>
      <c r="Q33" s="328"/>
      <c r="R33" s="390"/>
      <c r="S33" s="376"/>
      <c r="T33" s="375"/>
      <c r="U33" s="606"/>
      <c r="V33" s="394"/>
      <c r="W33" s="390"/>
      <c r="X33" s="376"/>
      <c r="Y33" s="375"/>
      <c r="Z33" s="330"/>
    </row>
    <row r="34" spans="2:26" ht="17.25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7.25" customHeight="1">
      <c r="B35" s="705" t="s">
        <v>3</v>
      </c>
      <c r="C35" s="874"/>
      <c r="D35" s="875"/>
      <c r="E35" s="452">
        <f>SUM(E29:E34)</f>
        <v>11600</v>
      </c>
      <c r="F35" s="453">
        <f>SUM(F29:F34)</f>
        <v>0</v>
      </c>
      <c r="G35" s="700" t="s">
        <v>3</v>
      </c>
      <c r="H35" s="700"/>
      <c r="I35" s="700"/>
      <c r="J35" s="452">
        <f>SUM(J29:J34)</f>
        <v>0</v>
      </c>
      <c r="K35" s="295">
        <f>SUM(K29:K34)</f>
        <v>0</v>
      </c>
      <c r="L35" s="705" t="s">
        <v>3</v>
      </c>
      <c r="M35" s="700"/>
      <c r="N35" s="700"/>
      <c r="O35" s="452">
        <f>SUM(O29:O34)</f>
        <v>0</v>
      </c>
      <c r="P35" s="453">
        <f>SUM(P29:P34)</f>
        <v>0</v>
      </c>
      <c r="Q35" s="705" t="s">
        <v>3</v>
      </c>
      <c r="R35" s="700"/>
      <c r="S35" s="700"/>
      <c r="T35" s="452">
        <f>SUM(T29:T34)</f>
        <v>6800</v>
      </c>
      <c r="U35" s="453">
        <f>SUM(U29:U34)</f>
        <v>0</v>
      </c>
      <c r="V35" s="700" t="s">
        <v>3</v>
      </c>
      <c r="W35" s="700"/>
      <c r="X35" s="700"/>
      <c r="Y35" s="452">
        <f>SUM(Y29:Y34)</f>
        <v>400</v>
      </c>
      <c r="Z35" s="453">
        <f>SUM(Z29:Z34)</f>
        <v>0</v>
      </c>
    </row>
    <row r="36" spans="2:30" s="4" customFormat="1" ht="13.5" customHeight="1">
      <c r="B36" s="226" t="s">
        <v>836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684" t="s">
        <v>837</v>
      </c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594"/>
      <c r="Z37" s="594"/>
      <c r="AA37" s="594"/>
      <c r="AB37" s="594"/>
      <c r="AC37" s="594"/>
    </row>
    <row r="38" spans="2:29" s="4" customFormat="1" ht="14.25" customHeight="1">
      <c r="B38" s="684" t="s">
        <v>834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594"/>
      <c r="Z38" s="594"/>
      <c r="AA38" s="594"/>
      <c r="AB38" s="594"/>
      <c r="AC38" s="594"/>
    </row>
    <row r="39" spans="2:29" s="4" customFormat="1" ht="13.5">
      <c r="B39" s="684" t="s">
        <v>835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693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681" t="str">
        <f>'岐阜県集計表'!O41</f>
        <v>（2020年8月現在）</v>
      </c>
      <c r="W41" s="682"/>
      <c r="X41" s="682"/>
      <c r="Y41" s="682"/>
      <c r="Z41" s="682"/>
    </row>
    <row r="42" ht="16.5" customHeight="1"/>
  </sheetData>
  <sheetProtection password="CCCF" sheet="1" selectLockedCells="1"/>
  <mergeCells count="62">
    <mergeCell ref="B37:X37"/>
    <mergeCell ref="B38:X38"/>
    <mergeCell ref="B39:X39"/>
    <mergeCell ref="V41:Z41"/>
    <mergeCell ref="W12:X12"/>
    <mergeCell ref="G28:J28"/>
    <mergeCell ref="L28:O28"/>
    <mergeCell ref="Q28:T28"/>
    <mergeCell ref="V28:Y28"/>
    <mergeCell ref="G26:I26"/>
    <mergeCell ref="Q26:S26"/>
    <mergeCell ref="V26:X26"/>
    <mergeCell ref="B35:D35"/>
    <mergeCell ref="G35:I35"/>
    <mergeCell ref="L35:N35"/>
    <mergeCell ref="Q35:S35"/>
    <mergeCell ref="V35:X35"/>
    <mergeCell ref="B28:E28"/>
    <mergeCell ref="C27:E27"/>
    <mergeCell ref="L20:O20"/>
    <mergeCell ref="Q20:T20"/>
    <mergeCell ref="V20:Y20"/>
    <mergeCell ref="B26:D26"/>
    <mergeCell ref="B18:D18"/>
    <mergeCell ref="C19:E19"/>
    <mergeCell ref="B20:E20"/>
    <mergeCell ref="F19:G19"/>
    <mergeCell ref="O19:P19"/>
    <mergeCell ref="L26:N26"/>
    <mergeCell ref="Q5:T5"/>
    <mergeCell ref="V5:Y5"/>
    <mergeCell ref="G18:I18"/>
    <mergeCell ref="L18:N18"/>
    <mergeCell ref="Q18:S18"/>
    <mergeCell ref="V18:X18"/>
    <mergeCell ref="G3:L3"/>
    <mergeCell ref="T2:U2"/>
    <mergeCell ref="V2:Z2"/>
    <mergeCell ref="M3:N3"/>
    <mergeCell ref="O3:S3"/>
    <mergeCell ref="T3:U3"/>
    <mergeCell ref="V3:Y3"/>
    <mergeCell ref="Q4:R4"/>
    <mergeCell ref="H19:I19"/>
    <mergeCell ref="Q19:R19"/>
    <mergeCell ref="H27:I27"/>
    <mergeCell ref="Q27:R27"/>
    <mergeCell ref="E2:F2"/>
    <mergeCell ref="G2:L2"/>
    <mergeCell ref="M2:N2"/>
    <mergeCell ref="O2:S2"/>
    <mergeCell ref="E3:F3"/>
    <mergeCell ref="F4:G4"/>
    <mergeCell ref="O4:P4"/>
    <mergeCell ref="C4:E4"/>
    <mergeCell ref="B5:E5"/>
    <mergeCell ref="F27:G27"/>
    <mergeCell ref="O27:P27"/>
    <mergeCell ref="H4:I4"/>
    <mergeCell ref="G5:J5"/>
    <mergeCell ref="L5:O5"/>
    <mergeCell ref="G20:J20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F13">
    <cfRule type="expression" priority="35" dxfId="0" stopIfTrue="1">
      <formula>F13&gt;E13</formula>
    </cfRule>
  </conditionalFormatting>
  <conditionalFormatting sqref="F14">
    <cfRule type="expression" priority="34" dxfId="0" stopIfTrue="1">
      <formula>F14&gt;E14</formula>
    </cfRule>
  </conditionalFormatting>
  <conditionalFormatting sqref="F15">
    <cfRule type="expression" priority="33" dxfId="0" stopIfTrue="1">
      <formula>F15&gt;E15</formula>
    </cfRule>
  </conditionalFormatting>
  <conditionalFormatting sqref="F16">
    <cfRule type="expression" priority="31" dxfId="0" stopIfTrue="1">
      <formula>F16&gt;E16</formula>
    </cfRule>
  </conditionalFormatting>
  <conditionalFormatting sqref="F21">
    <cfRule type="expression" priority="30" dxfId="0" stopIfTrue="1">
      <formula>F21&gt;E21</formula>
    </cfRule>
  </conditionalFormatting>
  <conditionalFormatting sqref="F22">
    <cfRule type="expression" priority="29" dxfId="0" stopIfTrue="1">
      <formula>F22&gt;E22</formula>
    </cfRule>
  </conditionalFormatting>
  <conditionalFormatting sqref="F23">
    <cfRule type="expression" priority="28" dxfId="0" stopIfTrue="1">
      <formula>F23&gt;E23</formula>
    </cfRule>
  </conditionalFormatting>
  <conditionalFormatting sqref="F24">
    <cfRule type="expression" priority="27" dxfId="0" stopIfTrue="1">
      <formula>F24&gt;E24</formula>
    </cfRule>
  </conditionalFormatting>
  <conditionalFormatting sqref="F29">
    <cfRule type="expression" priority="26" dxfId="0" stopIfTrue="1">
      <formula>F29&gt;E29</formula>
    </cfRule>
  </conditionalFormatting>
  <conditionalFormatting sqref="F30">
    <cfRule type="expression" priority="25" dxfId="0" stopIfTrue="1">
      <formula>F30&gt;E30</formula>
    </cfRule>
  </conditionalFormatting>
  <conditionalFormatting sqref="F31">
    <cfRule type="expression" priority="24" dxfId="0" stopIfTrue="1">
      <formula>F31&gt;E31</formula>
    </cfRule>
  </conditionalFormatting>
  <conditionalFormatting sqref="F32">
    <cfRule type="expression" priority="23" dxfId="0" stopIfTrue="1">
      <formula>F32&gt;E32</formula>
    </cfRule>
  </conditionalFormatting>
  <conditionalFormatting sqref="P6">
    <cfRule type="expression" priority="22" dxfId="0" stopIfTrue="1">
      <formula>P6&gt;O6</formula>
    </cfRule>
  </conditionalFormatting>
  <conditionalFormatting sqref="P7">
    <cfRule type="expression" priority="21" dxfId="0" stopIfTrue="1">
      <formula>P7&gt;O7</formula>
    </cfRule>
  </conditionalFormatting>
  <conditionalFormatting sqref="P8">
    <cfRule type="expression" priority="20" dxfId="0" stopIfTrue="1">
      <formula>P8&gt;O8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U8">
    <cfRule type="expression" priority="17" dxfId="0" stopIfTrue="1">
      <formula>U8&gt;T8</formula>
    </cfRule>
  </conditionalFormatting>
  <conditionalFormatting sqref="U9">
    <cfRule type="expression" priority="16" dxfId="0" stopIfTrue="1">
      <formula>U9&gt;T9</formula>
    </cfRule>
  </conditionalFormatting>
  <conditionalFormatting sqref="U10">
    <cfRule type="expression" priority="15" dxfId="0" stopIfTrue="1">
      <formula>U10&gt;T10</formula>
    </cfRule>
  </conditionalFormatting>
  <conditionalFormatting sqref="U11">
    <cfRule type="expression" priority="14" dxfId="0" stopIfTrue="1">
      <formula>U11&gt;T11</formula>
    </cfRule>
  </conditionalFormatting>
  <conditionalFormatting sqref="U12">
    <cfRule type="expression" priority="13" dxfId="0" stopIfTrue="1">
      <formula>U12&gt;T12</formula>
    </cfRule>
  </conditionalFormatting>
  <conditionalFormatting sqref="U21">
    <cfRule type="expression" priority="12" dxfId="0" stopIfTrue="1">
      <formula>U21&gt;T21</formula>
    </cfRule>
  </conditionalFormatting>
  <conditionalFormatting sqref="U22">
    <cfRule type="expression" priority="11" dxfId="0" stopIfTrue="1">
      <formula>U22&gt;T22</formula>
    </cfRule>
  </conditionalFormatting>
  <conditionalFormatting sqref="U29">
    <cfRule type="expression" priority="10" dxfId="0" stopIfTrue="1">
      <formula>U29&gt;T29</formula>
    </cfRule>
  </conditionalFormatting>
  <conditionalFormatting sqref="U30">
    <cfRule type="expression" priority="9" dxfId="0" stopIfTrue="1">
      <formula>U30&gt;T30</formula>
    </cfRule>
  </conditionalFormatting>
  <conditionalFormatting sqref="U31">
    <cfRule type="expression" priority="8" dxfId="0" stopIfTrue="1">
      <formula>U31&gt;T31</formula>
    </cfRule>
  </conditionalFormatting>
  <conditionalFormatting sqref="U32">
    <cfRule type="expression" priority="7" dxfId="0" stopIfTrue="1">
      <formula>U32&gt;T32</formula>
    </cfRule>
  </conditionalFormatting>
  <conditionalFormatting sqref="Z6">
    <cfRule type="expression" priority="6" dxfId="0" stopIfTrue="1">
      <formula>Z6&gt;Y6</formula>
    </cfRule>
  </conditionalFormatting>
  <conditionalFormatting sqref="Z7">
    <cfRule type="expression" priority="5" dxfId="0" stopIfTrue="1">
      <formula>Z7&gt;Y7</formula>
    </cfRule>
  </conditionalFormatting>
  <conditionalFormatting sqref="Z8">
    <cfRule type="expression" priority="4" dxfId="0" stopIfTrue="1">
      <formula>Z8&gt;Y8</formula>
    </cfRule>
  </conditionalFormatting>
  <conditionalFormatting sqref="Z21">
    <cfRule type="expression" priority="3" dxfId="0" stopIfTrue="1">
      <formula>Z21&gt;Y21</formula>
    </cfRule>
  </conditionalFormatting>
  <conditionalFormatting sqref="Z29">
    <cfRule type="expression" priority="2" dxfId="0" stopIfTrue="1">
      <formula>Z29&gt;Y29</formula>
    </cfRule>
  </conditionalFormatting>
  <conditionalFormatting sqref="Z30">
    <cfRule type="expression" priority="1" dxfId="0" stopIfTrue="1">
      <formula>Z30&gt;Y30</formula>
    </cfRule>
  </conditionalFormatting>
  <dataValidations count="4">
    <dataValidation type="whole" operator="lessThanOrEqual" allowBlank="1" showInputMessage="1" showErrorMessage="1" sqref="V6:V17 V21:V25 V29:V34">
      <formula1>O6</formula1>
    </dataValidation>
    <dataValidation operator="lessThanOrEqual" allowBlank="1" showInputMessage="1" showErrorMessage="1" sqref="U23:U25 J29:J32 W21:Y25 H25:J25 N29 H17:J17 E6:E17 M10:N17 J6:J9 W6:W17 Y6:Y17 X6:X11 X13:X17 I21:J24 I29:I30 E21:E25 U13:U17 P22:P25 S11:S17 P9:P17 R10:R17 T10:T17 O6:O17 M21:O25 R21:T25 B36:B40 C40:Z40 C36:Z36 O29:P34 M33:N34 E29:E34 W29:Y34 R33:U34"/>
    <dataValidation type="custom" allowBlank="1" showInputMessage="1" showErrorMessage="1" sqref="P21">
      <formula1>AND(P21&lt;=O21,MOD(P21,50)=0)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1:F24 F29:F32 P6:P8 U6:U12 U21:U22 U29:U32 Z6:Z8 Z21 Z29:Z30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2019-11-12T07:29:07Z</cp:lastPrinted>
  <dcterms:created xsi:type="dcterms:W3CDTF">1998-04-23T05:59:54Z</dcterms:created>
  <dcterms:modified xsi:type="dcterms:W3CDTF">2020-07-16T02:23:44Z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